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Web Sites\Colworth Striders\documents\"/>
    </mc:Choice>
  </mc:AlternateContent>
  <bookViews>
    <workbookView xWindow="-15" yWindow="5250" windowWidth="17250" windowHeight="5295"/>
  </bookViews>
  <sheets>
    <sheet name="2005" sheetId="10" r:id="rId1"/>
    <sheet name="Marathon 2005" sheetId="11" r:id="rId2"/>
    <sheet name="Rotterdam 2005" sheetId="9" r:id="rId3"/>
  </sheets>
  <definedNames>
    <definedName name="_xlnm.Print_Area" localSheetId="0">'2005'!$B$2:$F$39</definedName>
    <definedName name="_xlnm.Print_Area" localSheetId="1">'Marathon 2005'!$B$2:$J$21</definedName>
    <definedName name="_xlnm.Print_Area" localSheetId="2">'Rotterdam 2005'!$B$3:$F$18</definedName>
  </definedNames>
  <calcPr calcId="152511"/>
</workbook>
</file>

<file path=xl/calcChain.xml><?xml version="1.0" encoding="utf-8"?>
<calcChain xmlns="http://schemas.openxmlformats.org/spreadsheetml/2006/main">
  <c r="D15" i="10" l="1"/>
  <c r="D16" i="10"/>
  <c r="C75" i="11"/>
  <c r="C5" i="11"/>
  <c r="C140" i="11"/>
  <c r="C7" i="11"/>
  <c r="D18" i="10" s="1"/>
  <c r="D19" i="10"/>
  <c r="C12" i="11" s="1"/>
  <c r="C196" i="11"/>
  <c r="C8" i="11" s="1"/>
  <c r="C251" i="11"/>
  <c r="C9" i="11"/>
  <c r="D21" i="10" s="1"/>
  <c r="C332" i="11"/>
  <c r="C10" i="11" s="1"/>
  <c r="D24" i="10" s="1"/>
  <c r="E28" i="10"/>
  <c r="D383" i="11"/>
  <c r="C11" i="11" s="1"/>
  <c r="D29" i="10" s="1"/>
  <c r="C13" i="11"/>
  <c r="D33" i="10"/>
  <c r="D4" i="10"/>
  <c r="F4" i="10"/>
  <c r="F5" i="10" s="1"/>
  <c r="F6" i="10" s="1"/>
  <c r="F7" i="10" s="1"/>
  <c r="F8" i="10" s="1"/>
  <c r="F9" i="10" s="1"/>
  <c r="F10" i="10" s="1"/>
  <c r="F11" i="10" s="1"/>
  <c r="F12" i="10" s="1"/>
  <c r="F13" i="10" s="1"/>
  <c r="F14" i="10" s="1"/>
  <c r="F15" i="10" s="1"/>
  <c r="F16" i="10" s="1"/>
  <c r="F17" i="10" s="1"/>
  <c r="D6" i="10"/>
  <c r="I10" i="11"/>
  <c r="D411" i="11"/>
  <c r="C375" i="11"/>
  <c r="F18" i="11"/>
  <c r="F18" i="9"/>
  <c r="C5" i="9"/>
  <c r="C4" i="9"/>
  <c r="C15" i="9" s="1"/>
  <c r="F14" i="9" s="1"/>
  <c r="F15" i="9"/>
  <c r="D17" i="10"/>
  <c r="D20" i="10" l="1"/>
  <c r="C17" i="11"/>
  <c r="C21" i="11" s="1"/>
  <c r="F18" i="10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</calcChain>
</file>

<file path=xl/sharedStrings.xml><?xml version="1.0" encoding="utf-8"?>
<sst xmlns="http://schemas.openxmlformats.org/spreadsheetml/2006/main" count="343" uniqueCount="318">
  <si>
    <t>Item</t>
  </si>
  <si>
    <t>Credit</t>
  </si>
  <si>
    <t>Balance</t>
  </si>
  <si>
    <t xml:space="preserve">Date </t>
  </si>
  <si>
    <t xml:space="preserve">Debit </t>
  </si>
  <si>
    <t>Balance brought forward</t>
  </si>
  <si>
    <t>Income</t>
  </si>
  <si>
    <t>Expenditure</t>
  </si>
  <si>
    <t>Profit</t>
  </si>
  <si>
    <t>Ferries</t>
  </si>
  <si>
    <t>Spending money</t>
  </si>
  <si>
    <t>Euros</t>
  </si>
  <si>
    <t>Insurance</t>
  </si>
  <si>
    <t>Entry Fees 1</t>
  </si>
  <si>
    <t>Entry Fees 2</t>
  </si>
  <si>
    <t>Entry Fees 3</t>
  </si>
  <si>
    <t>Entry Fees 4</t>
  </si>
  <si>
    <t>Entry Fees 5</t>
  </si>
  <si>
    <t>First deposits for Rotterdam</t>
  </si>
  <si>
    <t>£25 deposits x16</t>
  </si>
  <si>
    <t>Chip Butties (A.W.DADD)</t>
  </si>
  <si>
    <t>£60 deposits x13</t>
  </si>
  <si>
    <t>Striders Donation</t>
  </si>
  <si>
    <t>Dave Underwood's retirement beer (R.PIRON)</t>
  </si>
  <si>
    <t>Second deposits for Rotterdam (one on 14th Feb)</t>
  </si>
  <si>
    <t>AGM curry and beer (R.PIRON)</t>
  </si>
  <si>
    <t>AGM curry and beer (M.HOLMES)</t>
  </si>
  <si>
    <t>Ferry for Rotterdam (W.R.YOUNG)</t>
  </si>
  <si>
    <t>Insurance cover for Rotterdam (CASH)</t>
  </si>
  <si>
    <t>Euros for Rotterdam (CASH)</t>
  </si>
  <si>
    <t>Euros bought by Tony</t>
  </si>
  <si>
    <t>Hostel (about £40 each)</t>
  </si>
  <si>
    <t>Diesel (subsidised)</t>
  </si>
  <si>
    <t>Euros bought back by Tony (CASH)</t>
  </si>
  <si>
    <t>Online Entries 1</t>
  </si>
  <si>
    <t>Ferries (about £45 each)</t>
  </si>
  <si>
    <t>Present and card for Janice</t>
  </si>
  <si>
    <t>MediSwift</t>
  </si>
  <si>
    <t>Toilet hire</t>
  </si>
  <si>
    <t>Sponsorship cheque from Beverages</t>
  </si>
  <si>
    <t>Medals and numbers</t>
  </si>
  <si>
    <t>MR D LATCHANA</t>
  </si>
  <si>
    <t>MRS SA CARTWRIGHT</t>
  </si>
  <si>
    <t>DR C B HOLT &amp; MRS V C HOLT</t>
  </si>
  <si>
    <t>MR RD KEENAN &amp; MRS SL KEENAN</t>
  </si>
  <si>
    <t>MRS SJ FORRESTER</t>
  </si>
  <si>
    <t>MS L J PYMM</t>
  </si>
  <si>
    <t>K D &amp; M L RITCHIE</t>
  </si>
  <si>
    <t>MR R A &amp; MRS C A FENN</t>
  </si>
  <si>
    <t>MR P R HUDSON</t>
  </si>
  <si>
    <t>A G GRIFFIN &amp; L GRIFFIN</t>
  </si>
  <si>
    <t>M R TINKLER</t>
  </si>
  <si>
    <t>MISS S BOWLES</t>
  </si>
  <si>
    <t>MR D J &amp; MRS D P FAZACKERLEY</t>
  </si>
  <si>
    <t>MRS E A AND MR W I CLARK</t>
  </si>
  <si>
    <t>C J BEARD</t>
  </si>
  <si>
    <t>MR L G CARR</t>
  </si>
  <si>
    <t>MR P E VAN DER LOGT</t>
  </si>
  <si>
    <t>S &amp; A SANDELLS</t>
  </si>
  <si>
    <t>J P PIRON &amp; DR G CROWE</t>
  </si>
  <si>
    <t>DR S M &amp; MRS C E MORREY</t>
  </si>
  <si>
    <t>P &amp; J E SIMPSON</t>
  </si>
  <si>
    <t>Entries 1</t>
  </si>
  <si>
    <t>T DIXON</t>
  </si>
  <si>
    <t>J J &amp; MRS S PRESTRIDGE</t>
  </si>
  <si>
    <t>MRS M V L ADCOCK</t>
  </si>
  <si>
    <t>MAUREEN WICKSON</t>
  </si>
  <si>
    <t>MR M P DOWLE AND MRS J DOWLE</t>
  </si>
  <si>
    <t>MISS BEVERLEY S HAYES</t>
  </si>
  <si>
    <t>D J &amp; S M SANDERS</t>
  </si>
  <si>
    <t>M F CLARKE</t>
  </si>
  <si>
    <t>E KIRK ESQ &amp; MRS L KIRK</t>
  </si>
  <si>
    <t>R C SUTCLIFFE</t>
  </si>
  <si>
    <t>J J ABBOTT</t>
  </si>
  <si>
    <t>MR P J K NEWELL &amp; MRS L A CARROLL</t>
  </si>
  <si>
    <t>MR H HADZIABDIC &amp; MRS A HADZIABDIC</t>
  </si>
  <si>
    <t>MR D MACHIN AND MRS V MACHIN</t>
  </si>
  <si>
    <t>MR W J HARVEY</t>
  </si>
  <si>
    <t>MR D ROSSETTI</t>
  </si>
  <si>
    <t>MRS J A HANCOCK</t>
  </si>
  <si>
    <t>MR J R SKINNER</t>
  </si>
  <si>
    <t>B NORMAN</t>
  </si>
  <si>
    <t>MRS A E CROOK</t>
  </si>
  <si>
    <t>MRS C R BISSELL MR P BISSELL</t>
  </si>
  <si>
    <t>MR I HIRD</t>
  </si>
  <si>
    <t>MR J R OSWALD</t>
  </si>
  <si>
    <t>MISS E C DOBSON</t>
  </si>
  <si>
    <t>DR P RAYMENT</t>
  </si>
  <si>
    <t>M D &amp; S C LEONARD</t>
  </si>
  <si>
    <t>R BRACE</t>
  </si>
  <si>
    <t>I MCNEILL</t>
  </si>
  <si>
    <t>G B &amp; J SMITH</t>
  </si>
  <si>
    <t>Mugs and Tot Glasses</t>
  </si>
  <si>
    <t>A.W.DADD</t>
  </si>
  <si>
    <t>Online Entries 2</t>
  </si>
  <si>
    <t>Sundries</t>
  </si>
  <si>
    <t>Entries 2</t>
  </si>
  <si>
    <t>DR R G PHILLIPPS MRS I M PHILLIPPS</t>
  </si>
  <si>
    <t>DR S P GRANGER &amp; MRS K R GRANGER</t>
  </si>
  <si>
    <t>M T BELMAR</t>
  </si>
  <si>
    <t>MR A W DADD &amp; MRS H G DADD</t>
  </si>
  <si>
    <t>MS K G MCDONALD</t>
  </si>
  <si>
    <t>MRS ELIZABETH M SELBIE</t>
  </si>
  <si>
    <t>MR C S HESLIN &amp; MRS M D JESSON-HESLIN</t>
  </si>
  <si>
    <t>R A PRICE &amp; A PRICE</t>
  </si>
  <si>
    <t>MRS CLAIRE A HODGES DR GEOFFREY HODGES</t>
  </si>
  <si>
    <t>W J FRITH</t>
  </si>
  <si>
    <t>MRS KAREN MORROW</t>
  </si>
  <si>
    <t>MRS E PALMER</t>
  </si>
  <si>
    <t>MRS S R WHITE</t>
  </si>
  <si>
    <t>I NOBLE</t>
  </si>
  <si>
    <t>DR B J MADDISON</t>
  </si>
  <si>
    <t>MR S P TOOTELL</t>
  </si>
  <si>
    <t>MR M R M WARLAND</t>
  </si>
  <si>
    <t>DR J E POPLE</t>
  </si>
  <si>
    <t>H E RUSSELL &amp; A B RUSSELL</t>
  </si>
  <si>
    <t>MR D J EATON</t>
  </si>
  <si>
    <t>MISS N R CIUFFARDI</t>
  </si>
  <si>
    <t>MISS L C CIUFFARDI</t>
  </si>
  <si>
    <t>MR R P GOODBAND &amp; MRS R M GOODBAND</t>
  </si>
  <si>
    <t>MISS S D BULJEEON</t>
  </si>
  <si>
    <t>MISS K BARRON</t>
  </si>
  <si>
    <t>R L HALES</t>
  </si>
  <si>
    <t>MR S C P RATTU &amp; MRS L M RATTU</t>
  </si>
  <si>
    <t>MR RKF STOCK &amp; MRS JK STOCK</t>
  </si>
  <si>
    <t>T J &amp; M OREILLY</t>
  </si>
  <si>
    <t>MISS S STILGOE</t>
  </si>
  <si>
    <t>MISS P A JONES</t>
  </si>
  <si>
    <t>DR R J GALLIVAN MRS A K GALLIVAN</t>
  </si>
  <si>
    <t>R J WATSON</t>
  </si>
  <si>
    <t>MR M G BATES &amp; MISS S A BROWN</t>
  </si>
  <si>
    <t>MR B SAYER AND MS R FLYNN</t>
  </si>
  <si>
    <t>GLENIS K DRISCOLL</t>
  </si>
  <si>
    <t>MR R STEAD &amp; MRS HFJ STEAD</t>
  </si>
  <si>
    <t>MR G STREET &amp; MISS T L O'REILLY</t>
  </si>
  <si>
    <t>MR A J MUNRO &amp; MISS L E WORSLEY</t>
  </si>
  <si>
    <t>D P &amp; L J HICKEY</t>
  </si>
  <si>
    <t>MR DW WHATTON &amp; MRS CS WHATTON</t>
  </si>
  <si>
    <t>MR P J RUSSELL ADVANTAGE GOLD</t>
  </si>
  <si>
    <t>MR M R INGLEDEW MRS J E INGLEDEW</t>
  </si>
  <si>
    <t>MISS D A CHANEY T/A ANIMAL ARTISTRY</t>
  </si>
  <si>
    <t>M F &amp; N M DUNBAR</t>
  </si>
  <si>
    <t>G &amp; S E COULSON</t>
  </si>
  <si>
    <t>MR J J CARE</t>
  </si>
  <si>
    <t>D/36480321-6 A S GATES</t>
  </si>
  <si>
    <t>MR RICHARD M OGBORNE &amp; MRS A J OGBORNE</t>
  </si>
  <si>
    <t>MISS H C VERNIS</t>
  </si>
  <si>
    <t>MR J A PULLINGER &amp; MRS AJ PULLINGER</t>
  </si>
  <si>
    <t>MR TJ LONG &amp; MRS LM LONG</t>
  </si>
  <si>
    <t>MR P &amp; MRS B CROSSMAN</t>
  </si>
  <si>
    <t>MR M S MOHAMMADI AND MRS S S MOHAMMADI</t>
  </si>
  <si>
    <t>I A KINGSTONE</t>
  </si>
  <si>
    <t>MR A P SEWELL</t>
  </si>
  <si>
    <t>K P WILLETT</t>
  </si>
  <si>
    <t>MR N J &amp; MRS T CARTER</t>
  </si>
  <si>
    <t>D/37421499-10 J P &amp; A GRIFFITHS</t>
  </si>
  <si>
    <t>MRS B M NORTH</t>
  </si>
  <si>
    <t>G R &amp; J C BARNES</t>
  </si>
  <si>
    <t>Entries 3</t>
  </si>
  <si>
    <t>MR A J MOORE</t>
  </si>
  <si>
    <t>C ADAIR</t>
  </si>
  <si>
    <t>S J CLARK &amp; L CLARK</t>
  </si>
  <si>
    <t>MR K H LECKIE &amp; MRS N G LECKIE</t>
  </si>
  <si>
    <t>D J HERINCX</t>
  </si>
  <si>
    <t>MR ROBERT THOMSON MS KIM C MASSON</t>
  </si>
  <si>
    <t>MISS V J KILGOUR</t>
  </si>
  <si>
    <t>MISS D HYLIANDS</t>
  </si>
  <si>
    <t>MR G B ELLIOTT MRS A L ELLIOTT</t>
  </si>
  <si>
    <t>MRS L M PRICE</t>
  </si>
  <si>
    <t>MS B WOLF</t>
  </si>
  <si>
    <t>MR T J C HORNE</t>
  </si>
  <si>
    <t>D .J. REEVE</t>
  </si>
  <si>
    <t>A R PHILLIPS</t>
  </si>
  <si>
    <t>ANNE CYNTHIA PEILOW</t>
  </si>
  <si>
    <t>J &amp; MRS C A STOREY</t>
  </si>
  <si>
    <t>P T WILDMAN</t>
  </si>
  <si>
    <t>MRS L MARSHALL</t>
  </si>
  <si>
    <t>N J BECKWITH</t>
  </si>
  <si>
    <t>MRS N A KING</t>
  </si>
  <si>
    <t>MR C BENNETTS</t>
  </si>
  <si>
    <t>MR G R HANCOCK</t>
  </si>
  <si>
    <t>MR G R LEONARD</t>
  </si>
  <si>
    <t>MRS J HORNE</t>
  </si>
  <si>
    <t>MR R J WELLS</t>
  </si>
  <si>
    <t>M R &amp; M J GREEN</t>
  </si>
  <si>
    <t>W D SHINGLETON &amp; C S CLEAVER (NUMBER 2 ACCOUNT)</t>
  </si>
  <si>
    <t>ALAN K THOMSON</t>
  </si>
  <si>
    <t>MR J A O'MAHONEY MRS I C O'MAHONEY</t>
  </si>
  <si>
    <t>MR P D STUART AND MRS P M STUART</t>
  </si>
  <si>
    <t>MR ROSS MACKEN MRS JULIE MACKEN</t>
  </si>
  <si>
    <t>G BUSCH</t>
  </si>
  <si>
    <t>MR S L GOFF</t>
  </si>
  <si>
    <t>P &amp; K WILDING</t>
  </si>
  <si>
    <t>MR I P PAINTER</t>
  </si>
  <si>
    <t>M J &amp; C L TALBOT</t>
  </si>
  <si>
    <t>MRS J L CHEETHAM</t>
  </si>
  <si>
    <t>MRS A R CORBY</t>
  </si>
  <si>
    <t>A J MCARTHUR &amp; H C MCARTHUR</t>
  </si>
  <si>
    <t>MR M DEMPSTER</t>
  </si>
  <si>
    <t>M A PYECROFT</t>
  </si>
  <si>
    <t>MR A A TURNBULL</t>
  </si>
  <si>
    <t>MR AB WARD &amp; MRS E WARD</t>
  </si>
  <si>
    <t>MR P A BROOKS</t>
  </si>
  <si>
    <t>MR N L BETTS</t>
  </si>
  <si>
    <t>MR M VAUGHAN</t>
  </si>
  <si>
    <t>SARAH ADAMS &amp; DAVID J ADAMS</t>
  </si>
  <si>
    <t>MR A G HALE AND MRS L HALE</t>
  </si>
  <si>
    <t>MR P REDDEN MRS J A REDDEN</t>
  </si>
  <si>
    <t>MRS D U DUCKWORTH</t>
  </si>
  <si>
    <t>MR N G &amp; MRS N J JONES</t>
  </si>
  <si>
    <t>S TREVALLION</t>
  </si>
  <si>
    <t>Entries 4</t>
  </si>
  <si>
    <t>Online Entries 3</t>
  </si>
  <si>
    <t>MRS S A FRIMAN</t>
  </si>
  <si>
    <t>MR AW DADD &amp; MRS HG DADD</t>
  </si>
  <si>
    <t>SJ &amp; SM YEOMANS</t>
  </si>
  <si>
    <t>MR T R DOWNING</t>
  </si>
  <si>
    <t>G LINNELL</t>
  </si>
  <si>
    <t>MR S B GINGELL &amp; MRS L A GINGELL</t>
  </si>
  <si>
    <t>MR S J PHILLIPS MRS P C ROBINSON</t>
  </si>
  <si>
    <t>A RAIKER</t>
  </si>
  <si>
    <t>MR S L TROTTER MS Y SOLESBURY</t>
  </si>
  <si>
    <t>MR J S PICKLES AC</t>
  </si>
  <si>
    <t>MRS L BRAWN</t>
  </si>
  <si>
    <t>MR PR TAYLOR &amp; MS JK MCLENNAN</t>
  </si>
  <si>
    <t>MR A G LACK</t>
  </si>
  <si>
    <t>MR N R LOVESEY &amp; MRS J LOVESEY</t>
  </si>
  <si>
    <t>DR H E DAVID</t>
  </si>
  <si>
    <t>FOR &amp; ON BEHALF OF SHARNBROOK AND COLWORTH RUGBY CLUB</t>
  </si>
  <si>
    <t>S W HARDY</t>
  </si>
  <si>
    <t>PETER KEELEY MRS M J KEELEY</t>
  </si>
  <si>
    <t>MR C S CAPPS MRS P A CAPPS</t>
  </si>
  <si>
    <t>JAMES FARMBROUGH</t>
  </si>
  <si>
    <t>D M STEAD ESQ &amp; MRS J E STEAD</t>
  </si>
  <si>
    <t>MR S J PINCHES</t>
  </si>
  <si>
    <t>MR J &amp; MRS LS HOLMES</t>
  </si>
  <si>
    <t>MRS D L GOODWILL</t>
  </si>
  <si>
    <t>P HALL</t>
  </si>
  <si>
    <t>R J WILDMAN</t>
  </si>
  <si>
    <t>MISS ELAINE ARMOUR</t>
  </si>
  <si>
    <t>MRS C R NANKIVELL</t>
  </si>
  <si>
    <t>A D PEILOW ESQ</t>
  </si>
  <si>
    <t>D G SHARP</t>
  </si>
  <si>
    <t>MISS N YATES</t>
  </si>
  <si>
    <t>MRS CHRISTINE E ARMSTRONG MR SALVATORE PARELLO</t>
  </si>
  <si>
    <t>MR D BOWYER &amp; MRS N J BOWYER</t>
  </si>
  <si>
    <t>S H LUA</t>
  </si>
  <si>
    <t>S R &amp; MRS P J JAMES</t>
  </si>
  <si>
    <t>D BETHUNE NO 2 ACCOUNT</t>
  </si>
  <si>
    <t>MS L A COUTTS &amp; MR ANTHONY BARNES</t>
  </si>
  <si>
    <t>R A FENN</t>
  </si>
  <si>
    <t>MR NEIL V ADAMS MRS JANET W ADAMS</t>
  </si>
  <si>
    <t>R J C MILLER</t>
  </si>
  <si>
    <t>MR S S WEAVER &amp; MRS E S WEAVER</t>
  </si>
  <si>
    <t>MR K SMITH &amp; MRS S SMITH</t>
  </si>
  <si>
    <t>MRS CAROLE D MORRISON</t>
  </si>
  <si>
    <t>MRS SJ BUTLER</t>
  </si>
  <si>
    <t>MR R MANSELL</t>
  </si>
  <si>
    <t>MRS EA MITCHELL</t>
  </si>
  <si>
    <t>MR DAVID M TOLLEY</t>
  </si>
  <si>
    <t>R C CRAIG</t>
  </si>
  <si>
    <t>P L SHERWOOD &amp; D J SHERWOOD</t>
  </si>
  <si>
    <t>BOUNCY</t>
  </si>
  <si>
    <t>MR C LIM</t>
  </si>
  <si>
    <t>MISS J E NORTON</t>
  </si>
  <si>
    <t>N.E. &amp; J.R. TROPMAN</t>
  </si>
  <si>
    <t>LESLEY ANNE BARNES</t>
  </si>
  <si>
    <t>D &amp; C MCDOUGALL</t>
  </si>
  <si>
    <t>MR G NEBE-VON CARON &amp; MRS C VON CARON</t>
  </si>
  <si>
    <t>J E GOODEY</t>
  </si>
  <si>
    <t>PETER I CAMPBELL</t>
  </si>
  <si>
    <t>MRS D MCEWAN</t>
  </si>
  <si>
    <t>DR N D HEDGES</t>
  </si>
  <si>
    <t>PAULA L BLIZARD</t>
  </si>
  <si>
    <t>MR W R BETHUNE NO 2 A/C</t>
  </si>
  <si>
    <t>P J B LAWSON ESQ &amp; MRS D LAWSON</t>
  </si>
  <si>
    <t>MR J M BRYANT</t>
  </si>
  <si>
    <t>MJ WHELAN &amp; R VILLA-WHELAN</t>
  </si>
  <si>
    <t>J S BRYAN</t>
  </si>
  <si>
    <t>JM &amp; AATN FLETCHER</t>
  </si>
  <si>
    <t>MR P BARTON</t>
  </si>
  <si>
    <t>G A RIGARLSFORD</t>
  </si>
  <si>
    <t>A F ROBERTS</t>
  </si>
  <si>
    <t>IM HARRIS</t>
  </si>
  <si>
    <t>Bar Staff</t>
  </si>
  <si>
    <t>Cleaner</t>
  </si>
  <si>
    <t>N WATTS (Bouncy Castle)</t>
  </si>
  <si>
    <t>Unilever plc (Bar tokens)</t>
  </si>
  <si>
    <t>Monday lunch</t>
  </si>
  <si>
    <t>CASH minus deductions</t>
  </si>
  <si>
    <t>Entries 5 minus deductions</t>
  </si>
  <si>
    <t>Deductions from CASH</t>
  </si>
  <si>
    <t>Entries 5 minus deductions from CASH</t>
  </si>
  <si>
    <t>Other cheques not listed</t>
  </si>
  <si>
    <t>Bar Tokens</t>
  </si>
  <si>
    <t>Charity Committee (tokens + donation)</t>
  </si>
  <si>
    <t>Unilever plc (Food tokens plus donation)</t>
  </si>
  <si>
    <t>Sue Ryder Donation (RICHARD PIRON)</t>
  </si>
  <si>
    <t>ARC</t>
  </si>
  <si>
    <t>Sue Ryder Moggerhanger</t>
  </si>
  <si>
    <t>Trophies - estimate</t>
  </si>
  <si>
    <t>PA</t>
  </si>
  <si>
    <t>S G GUTSELL</t>
  </si>
  <si>
    <t>Entries 6</t>
  </si>
  <si>
    <t>Gifts to helpers</t>
  </si>
  <si>
    <t>Gifts to helpers (RICHARD PIRON)</t>
  </si>
  <si>
    <t>Plastic Bags</t>
  </si>
  <si>
    <t>Jennie Gillans (MRS M.ANDERSON &amp; A.OSBORN)</t>
  </si>
  <si>
    <t>Jennie Gillans</t>
  </si>
  <si>
    <t>Fuel</t>
  </si>
  <si>
    <t>Fuel for Rotterdam</t>
  </si>
  <si>
    <t>Online Entries 4</t>
  </si>
  <si>
    <t>Unilever Colworth (Running Imp + MediSwift)</t>
  </si>
  <si>
    <t>Genesis Screenprint</t>
  </si>
  <si>
    <t>Colworth 8 curry (M.HOLMES)</t>
  </si>
  <si>
    <t>Sue Ryder (Moggerhanger)</t>
  </si>
  <si>
    <t>Steve Hardy (Retirement Present)</t>
  </si>
  <si>
    <t>Sue Ryder Moggerhanger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</si>
</sst>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£&quot;#,##0;[Red]\-&quot;£&quot;#,##0"/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0" fillId="0" borderId="2" xfId="0" applyBorder="1"/>
    <xf numFmtId="44" fontId="0" fillId="0" borderId="1" xfId="0" applyNumberFormat="1" applyBorder="1"/>
    <xf numFmtId="44" fontId="0" fillId="0" borderId="2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" fontId="0" fillId="0" borderId="6" xfId="0" applyNumberFormat="1" applyFill="1" applyBorder="1" applyAlignment="1">
      <alignment horizontal="center"/>
    </xf>
    <xf numFmtId="0" fontId="0" fillId="0" borderId="1" xfId="0" applyFill="1" applyBorder="1"/>
    <xf numFmtId="44" fontId="0" fillId="0" borderId="1" xfId="0" applyNumberFormat="1" applyFill="1" applyBorder="1"/>
    <xf numFmtId="16" fontId="0" fillId="0" borderId="7" xfId="0" applyNumberFormat="1" applyFill="1" applyBorder="1" applyAlignment="1">
      <alignment horizontal="center"/>
    </xf>
    <xf numFmtId="0" fontId="0" fillId="0" borderId="8" xfId="0" applyFill="1" applyBorder="1"/>
    <xf numFmtId="44" fontId="0" fillId="0" borderId="8" xfId="0" applyNumberFormat="1" applyFill="1" applyBorder="1"/>
    <xf numFmtId="0" fontId="0" fillId="0" borderId="9" xfId="0" applyBorder="1"/>
    <xf numFmtId="0" fontId="0" fillId="0" borderId="10" xfId="0" applyBorder="1"/>
    <xf numFmtId="44" fontId="0" fillId="0" borderId="4" xfId="1" applyFont="1" applyBorder="1" applyAlignment="1">
      <alignment horizontal="center"/>
    </xf>
    <xf numFmtId="44" fontId="0" fillId="0" borderId="8" xfId="1" applyFont="1" applyFill="1" applyBorder="1"/>
    <xf numFmtId="44" fontId="0" fillId="0" borderId="1" xfId="1" applyFont="1" applyFill="1" applyBorder="1"/>
    <xf numFmtId="44" fontId="0" fillId="0" borderId="1" xfId="1" applyFont="1" applyBorder="1"/>
    <xf numFmtId="44" fontId="0" fillId="0" borderId="2" xfId="1" applyFont="1" applyBorder="1"/>
    <xf numFmtId="0" fontId="0" fillId="0" borderId="11" xfId="0" applyBorder="1"/>
    <xf numFmtId="164" fontId="2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44" fontId="0" fillId="0" borderId="0" xfId="1" applyNumberFormat="1" applyFont="1"/>
    <xf numFmtId="44" fontId="0" fillId="0" borderId="0" xfId="1" applyNumberFormat="1" applyFont="1" applyAlignment="1">
      <alignment horizontal="center"/>
    </xf>
    <xf numFmtId="44" fontId="0" fillId="0" borderId="12" xfId="1" applyNumberFormat="1" applyFont="1" applyBorder="1" applyAlignment="1">
      <alignment horizontal="center"/>
    </xf>
    <xf numFmtId="44" fontId="0" fillId="0" borderId="13" xfId="1" applyNumberFormat="1" applyFont="1" applyBorder="1" applyAlignment="1">
      <alignment horizontal="center"/>
    </xf>
    <xf numFmtId="44" fontId="0" fillId="0" borderId="12" xfId="1" applyNumberFormat="1" applyFont="1" applyBorder="1"/>
    <xf numFmtId="44" fontId="0" fillId="0" borderId="13" xfId="1" applyNumberFormat="1" applyFont="1" applyBorder="1"/>
    <xf numFmtId="44" fontId="3" fillId="0" borderId="12" xfId="1" applyNumberFormat="1" applyFont="1" applyFill="1" applyBorder="1"/>
    <xf numFmtId="0" fontId="2" fillId="2" borderId="14" xfId="0" applyFont="1" applyFill="1" applyBorder="1"/>
    <xf numFmtId="44" fontId="2" fillId="0" borderId="15" xfId="1" applyNumberFormat="1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44" fontId="0" fillId="0" borderId="16" xfId="0" applyNumberFormat="1" applyFill="1" applyBorder="1"/>
    <xf numFmtId="0" fontId="0" fillId="0" borderId="0" xfId="0" applyFill="1" applyBorder="1"/>
    <xf numFmtId="44" fontId="2" fillId="2" borderId="17" xfId="1" applyNumberFormat="1" applyFont="1" applyFill="1" applyBorder="1"/>
    <xf numFmtId="44" fontId="0" fillId="0" borderId="18" xfId="1" applyNumberFormat="1" applyFont="1" applyBorder="1"/>
    <xf numFmtId="0" fontId="3" fillId="0" borderId="9" xfId="0" applyFont="1" applyFill="1" applyBorder="1"/>
    <xf numFmtId="44" fontId="2" fillId="2" borderId="17" xfId="1" applyNumberFormat="1" applyFont="1" applyFill="1" applyBorder="1" applyAlignment="1">
      <alignment horizontal="center"/>
    </xf>
    <xf numFmtId="44" fontId="0" fillId="0" borderId="18" xfId="1" applyNumberFormat="1" applyFont="1" applyBorder="1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44" fontId="0" fillId="0" borderId="0" xfId="1" applyNumberFormat="1" applyFont="1" applyBorder="1" applyAlignment="1">
      <alignment horizontal="center"/>
    </xf>
    <xf numFmtId="0" fontId="0" fillId="0" borderId="19" xfId="0" applyBorder="1"/>
    <xf numFmtId="44" fontId="0" fillId="0" borderId="19" xfId="1" applyNumberFormat="1" applyFont="1" applyBorder="1" applyAlignment="1">
      <alignment horizontal="center"/>
    </xf>
    <xf numFmtId="0" fontId="0" fillId="0" borderId="20" xfId="0" applyBorder="1"/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2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44" fontId="2" fillId="0" borderId="23" xfId="0" applyNumberFormat="1" applyFont="1" applyBorder="1" applyAlignment="1">
      <alignment horizontal="center"/>
    </xf>
    <xf numFmtId="44" fontId="0" fillId="0" borderId="20" xfId="0" applyNumberFormat="1" applyBorder="1"/>
    <xf numFmtId="0" fontId="2" fillId="0" borderId="20" xfId="0" applyFont="1" applyBorder="1" applyAlignment="1">
      <alignment horizontal="center"/>
    </xf>
    <xf numFmtId="0" fontId="0" fillId="0" borderId="24" xfId="0" applyBorder="1"/>
    <xf numFmtId="44" fontId="0" fillId="0" borderId="25" xfId="1" applyNumberFormat="1" applyFont="1" applyBorder="1" applyAlignment="1">
      <alignment horizontal="center"/>
    </xf>
    <xf numFmtId="44" fontId="0" fillId="0" borderId="21" xfId="1" applyNumberFormat="1" applyFont="1" applyBorder="1" applyAlignment="1">
      <alignment horizontal="center"/>
    </xf>
    <xf numFmtId="44" fontId="0" fillId="0" borderId="26" xfId="1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44" fontId="2" fillId="0" borderId="26" xfId="0" applyNumberFormat="1" applyFont="1" applyBorder="1" applyAlignment="1">
      <alignment horizontal="center"/>
    </xf>
    <xf numFmtId="6" fontId="0" fillId="0" borderId="24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6" fontId="0" fillId="0" borderId="20" xfId="0" applyNumberFormat="1" applyBorder="1" applyAlignment="1">
      <alignment horizontal="center"/>
    </xf>
    <xf numFmtId="0" fontId="2" fillId="0" borderId="27" xfId="0" applyFont="1" applyBorder="1" applyAlignment="1">
      <alignment horizontal="center"/>
    </xf>
    <xf numFmtId="44" fontId="2" fillId="0" borderId="28" xfId="0" applyNumberFormat="1" applyFont="1" applyBorder="1" applyAlignment="1">
      <alignment horizontal="center"/>
    </xf>
    <xf numFmtId="44" fontId="0" fillId="0" borderId="29" xfId="0" applyNumberFormat="1" applyBorder="1"/>
    <xf numFmtId="16" fontId="0" fillId="0" borderId="7" xfId="0" applyNumberFormat="1" applyBorder="1" applyAlignment="1">
      <alignment horizontal="center"/>
    </xf>
    <xf numFmtId="0" fontId="0" fillId="0" borderId="8" xfId="0" applyBorder="1"/>
    <xf numFmtId="44" fontId="0" fillId="0" borderId="8" xfId="1" applyFont="1" applyBorder="1"/>
    <xf numFmtId="44" fontId="0" fillId="0" borderId="8" xfId="0" applyNumberFormat="1" applyBorder="1"/>
    <xf numFmtId="44" fontId="0" fillId="0" borderId="30" xfId="0" applyNumberFormat="1" applyFill="1" applyBorder="1"/>
    <xf numFmtId="16" fontId="0" fillId="0" borderId="31" xfId="0" applyNumberFormat="1" applyBorder="1" applyAlignment="1">
      <alignment horizontal="center"/>
    </xf>
    <xf numFmtId="44" fontId="0" fillId="0" borderId="32" xfId="0" applyNumberFormat="1" applyFill="1" applyBorder="1"/>
    <xf numFmtId="0" fontId="0" fillId="0" borderId="22" xfId="0" applyNumberFormat="1" applyBorder="1"/>
    <xf numFmtId="0" fontId="0" fillId="3" borderId="20" xfId="0" applyFill="1" applyBorder="1"/>
    <xf numFmtId="44" fontId="0" fillId="3" borderId="21" xfId="1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44" fontId="2" fillId="2" borderId="14" xfId="1" applyNumberFormat="1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9"/>
  <sheetViews>
    <sheetView tabSelected="1" workbookViewId="0">
      <selection activeCell="J31" sqref="J31"/>
    </sheetView>
  </sheetViews>
  <sheetFormatPr defaultRowHeight="12.75" x14ac:dyDescent="0.2"/>
  <cols>
    <col min="2" max="2" width="7.140625" bestFit="1" customWidth="1"/>
    <col min="3" max="3" width="44.5703125" customWidth="1"/>
    <col min="4" max="6" width="10.28515625" bestFit="1" customWidth="1"/>
    <col min="7" max="7" width="1.85546875" customWidth="1"/>
  </cols>
  <sheetData>
    <row r="1" spans="2:6" ht="13.5" thickBot="1" x14ac:dyDescent="0.25"/>
    <row r="2" spans="2:6" ht="13.5" thickBot="1" x14ac:dyDescent="0.25">
      <c r="B2" s="5" t="s">
        <v>3</v>
      </c>
      <c r="C2" s="6" t="s">
        <v>0</v>
      </c>
      <c r="D2" s="16" t="s">
        <v>1</v>
      </c>
      <c r="E2" s="6" t="s">
        <v>4</v>
      </c>
      <c r="F2" s="7" t="s">
        <v>2</v>
      </c>
    </row>
    <row r="3" spans="2:6" x14ac:dyDescent="0.2">
      <c r="B3" s="11">
        <v>38303</v>
      </c>
      <c r="C3" s="12" t="s">
        <v>5</v>
      </c>
      <c r="D3" s="17"/>
      <c r="E3" s="13"/>
      <c r="F3" s="74">
        <v>980.23</v>
      </c>
    </row>
    <row r="4" spans="2:6" x14ac:dyDescent="0.2">
      <c r="B4" s="11">
        <v>38331</v>
      </c>
      <c r="C4" s="12" t="s">
        <v>18</v>
      </c>
      <c r="D4" s="17">
        <f>25*16</f>
        <v>400</v>
      </c>
      <c r="E4" s="13"/>
      <c r="F4" s="72">
        <f t="shared" ref="F4:F37" si="0">F3+D4-E4</f>
        <v>1380.23</v>
      </c>
    </row>
    <row r="5" spans="2:6" x14ac:dyDescent="0.2">
      <c r="B5" s="11">
        <v>38341</v>
      </c>
      <c r="C5" s="12" t="s">
        <v>20</v>
      </c>
      <c r="D5" s="17"/>
      <c r="E5" s="10">
        <v>26.25</v>
      </c>
      <c r="F5" s="72">
        <f t="shared" si="0"/>
        <v>1353.98</v>
      </c>
    </row>
    <row r="6" spans="2:6" x14ac:dyDescent="0.2">
      <c r="B6" s="8">
        <v>38383</v>
      </c>
      <c r="C6" s="9" t="s">
        <v>24</v>
      </c>
      <c r="D6" s="18">
        <f>13*60</f>
        <v>780</v>
      </c>
      <c r="E6" s="10"/>
      <c r="F6" s="72">
        <f t="shared" si="0"/>
        <v>2133.98</v>
      </c>
    </row>
    <row r="7" spans="2:6" x14ac:dyDescent="0.2">
      <c r="B7" s="8">
        <v>38391</v>
      </c>
      <c r="C7" s="35" t="s">
        <v>23</v>
      </c>
      <c r="D7" s="18"/>
      <c r="E7" s="10">
        <v>11.5</v>
      </c>
      <c r="F7" s="72">
        <f t="shared" si="0"/>
        <v>2122.48</v>
      </c>
    </row>
    <row r="8" spans="2:6" x14ac:dyDescent="0.2">
      <c r="B8" s="8">
        <v>38394</v>
      </c>
      <c r="C8" s="9" t="s">
        <v>25</v>
      </c>
      <c r="D8" s="18"/>
      <c r="E8" s="10">
        <v>26</v>
      </c>
      <c r="F8" s="72">
        <f t="shared" si="0"/>
        <v>2096.48</v>
      </c>
    </row>
    <row r="9" spans="2:6" x14ac:dyDescent="0.2">
      <c r="B9" s="8">
        <v>38394</v>
      </c>
      <c r="C9" s="9" t="s">
        <v>26</v>
      </c>
      <c r="D9" s="18"/>
      <c r="E9" s="10">
        <v>11</v>
      </c>
      <c r="F9" s="72">
        <f t="shared" si="0"/>
        <v>2085.48</v>
      </c>
    </row>
    <row r="10" spans="2:6" x14ac:dyDescent="0.2">
      <c r="B10" s="8">
        <v>38394</v>
      </c>
      <c r="C10" s="1" t="s">
        <v>27</v>
      </c>
      <c r="D10" s="19"/>
      <c r="E10" s="10">
        <v>572</v>
      </c>
      <c r="F10" s="72">
        <f t="shared" si="0"/>
        <v>1513.48</v>
      </c>
    </row>
    <row r="11" spans="2:6" x14ac:dyDescent="0.2">
      <c r="B11" s="8">
        <v>38422</v>
      </c>
      <c r="C11" s="9" t="s">
        <v>28</v>
      </c>
      <c r="D11" s="18"/>
      <c r="E11" s="10">
        <v>100</v>
      </c>
      <c r="F11" s="72">
        <f t="shared" si="0"/>
        <v>1413.48</v>
      </c>
    </row>
    <row r="12" spans="2:6" x14ac:dyDescent="0.2">
      <c r="B12" s="8">
        <v>38428</v>
      </c>
      <c r="C12" s="9" t="s">
        <v>34</v>
      </c>
      <c r="D12" s="18">
        <v>56</v>
      </c>
      <c r="E12" s="10"/>
      <c r="F12" s="72">
        <f t="shared" si="0"/>
        <v>1469.48</v>
      </c>
    </row>
    <row r="13" spans="2:6" x14ac:dyDescent="0.2">
      <c r="B13" s="8">
        <v>38443</v>
      </c>
      <c r="C13" s="9" t="s">
        <v>29</v>
      </c>
      <c r="D13" s="18"/>
      <c r="E13" s="10">
        <v>999.05</v>
      </c>
      <c r="F13" s="72">
        <f t="shared" si="0"/>
        <v>470.43000000000006</v>
      </c>
    </row>
    <row r="14" spans="2:6" x14ac:dyDescent="0.2">
      <c r="B14" s="8">
        <v>38471</v>
      </c>
      <c r="C14" s="9" t="s">
        <v>33</v>
      </c>
      <c r="D14" s="18">
        <v>72</v>
      </c>
      <c r="E14" s="10"/>
      <c r="F14" s="72">
        <f t="shared" si="0"/>
        <v>542.43000000000006</v>
      </c>
    </row>
    <row r="15" spans="2:6" x14ac:dyDescent="0.2">
      <c r="B15" s="8">
        <v>38471</v>
      </c>
      <c r="C15" s="9" t="s">
        <v>39</v>
      </c>
      <c r="D15" s="18">
        <f>'Marathon 2005'!C4</f>
        <v>1500</v>
      </c>
      <c r="E15" s="10"/>
      <c r="F15" s="72">
        <f t="shared" si="0"/>
        <v>2042.43</v>
      </c>
    </row>
    <row r="16" spans="2:6" x14ac:dyDescent="0.2">
      <c r="B16" s="8">
        <v>38471</v>
      </c>
      <c r="C16" s="9" t="s">
        <v>94</v>
      </c>
      <c r="D16" s="18">
        <f>'Marathon 2005'!C6</f>
        <v>96</v>
      </c>
      <c r="E16" s="10"/>
      <c r="F16" s="72">
        <f t="shared" si="0"/>
        <v>2138.4300000000003</v>
      </c>
    </row>
    <row r="17" spans="2:6" x14ac:dyDescent="0.2">
      <c r="B17" s="8">
        <v>38492</v>
      </c>
      <c r="C17" s="9" t="s">
        <v>62</v>
      </c>
      <c r="D17" s="18">
        <f>'Marathon 2005'!C5</f>
        <v>830</v>
      </c>
      <c r="E17" s="10"/>
      <c r="F17" s="72">
        <f t="shared" si="0"/>
        <v>2968.4300000000003</v>
      </c>
    </row>
    <row r="18" spans="2:6" x14ac:dyDescent="0.2">
      <c r="B18" s="8">
        <v>38492</v>
      </c>
      <c r="C18" s="9" t="s">
        <v>96</v>
      </c>
      <c r="D18" s="18">
        <f>'Marathon 2005'!C7</f>
        <v>725</v>
      </c>
      <c r="E18" s="10"/>
      <c r="F18" s="72">
        <f t="shared" si="0"/>
        <v>3693.4300000000003</v>
      </c>
    </row>
    <row r="19" spans="2:6" x14ac:dyDescent="0.2">
      <c r="B19" s="8">
        <v>38497</v>
      </c>
      <c r="C19" s="9" t="s">
        <v>212</v>
      </c>
      <c r="D19" s="18">
        <f>42+14+80+189</f>
        <v>325</v>
      </c>
      <c r="E19" s="10"/>
      <c r="F19" s="72">
        <f t="shared" si="0"/>
        <v>4018.4300000000003</v>
      </c>
    </row>
    <row r="20" spans="2:6" x14ac:dyDescent="0.2">
      <c r="B20" s="8">
        <v>38506</v>
      </c>
      <c r="C20" s="9" t="s">
        <v>158</v>
      </c>
      <c r="D20" s="18">
        <f>'Marathon 2005'!C8</f>
        <v>745</v>
      </c>
      <c r="E20" s="10"/>
      <c r="F20" s="72">
        <f t="shared" si="0"/>
        <v>4763.43</v>
      </c>
    </row>
    <row r="21" spans="2:6" x14ac:dyDescent="0.2">
      <c r="B21" s="8">
        <v>38516</v>
      </c>
      <c r="C21" s="9" t="s">
        <v>211</v>
      </c>
      <c r="D21" s="18">
        <f>'Marathon 2005'!C9</f>
        <v>743</v>
      </c>
      <c r="E21" s="10"/>
      <c r="F21" s="72">
        <f t="shared" si="0"/>
        <v>5506.43</v>
      </c>
    </row>
    <row r="22" spans="2:6" x14ac:dyDescent="0.2">
      <c r="B22" s="8">
        <v>38520</v>
      </c>
      <c r="C22" s="9" t="s">
        <v>286</v>
      </c>
      <c r="D22" s="18"/>
      <c r="E22" s="10">
        <v>55</v>
      </c>
      <c r="F22" s="72">
        <f t="shared" si="0"/>
        <v>5451.43</v>
      </c>
    </row>
    <row r="23" spans="2:6" x14ac:dyDescent="0.2">
      <c r="B23" s="8">
        <v>38522</v>
      </c>
      <c r="C23" s="9" t="s">
        <v>287</v>
      </c>
      <c r="D23" s="18"/>
      <c r="E23" s="10">
        <v>126</v>
      </c>
      <c r="F23" s="72">
        <f t="shared" si="0"/>
        <v>5325.43</v>
      </c>
    </row>
    <row r="24" spans="2:6" x14ac:dyDescent="0.2">
      <c r="B24" s="8">
        <v>38524</v>
      </c>
      <c r="C24" s="9" t="s">
        <v>290</v>
      </c>
      <c r="D24" s="18">
        <f>'Marathon 2005'!C10</f>
        <v>604</v>
      </c>
      <c r="E24" s="10"/>
      <c r="F24" s="72">
        <f t="shared" si="0"/>
        <v>5929.43</v>
      </c>
    </row>
    <row r="25" spans="2:6" x14ac:dyDescent="0.2">
      <c r="B25" s="8">
        <v>38525</v>
      </c>
      <c r="C25" s="9" t="s">
        <v>296</v>
      </c>
      <c r="D25" s="18"/>
      <c r="E25" s="10">
        <v>250</v>
      </c>
      <c r="F25" s="72">
        <f t="shared" si="0"/>
        <v>5679.43</v>
      </c>
    </row>
    <row r="26" spans="2:6" x14ac:dyDescent="0.2">
      <c r="B26" s="8">
        <v>38525</v>
      </c>
      <c r="C26" s="9" t="s">
        <v>297</v>
      </c>
      <c r="D26" s="18"/>
      <c r="E26" s="10">
        <v>250</v>
      </c>
      <c r="F26" s="72">
        <f t="shared" si="0"/>
        <v>5429.43</v>
      </c>
    </row>
    <row r="27" spans="2:6" x14ac:dyDescent="0.2">
      <c r="B27" s="8">
        <v>38525</v>
      </c>
      <c r="C27" s="9" t="s">
        <v>298</v>
      </c>
      <c r="D27" s="18"/>
      <c r="E27" s="10">
        <v>750</v>
      </c>
      <c r="F27" s="72">
        <f t="shared" si="0"/>
        <v>4679.43</v>
      </c>
    </row>
    <row r="28" spans="2:6" x14ac:dyDescent="0.2">
      <c r="B28" s="8">
        <v>38526</v>
      </c>
      <c r="C28" s="9" t="s">
        <v>305</v>
      </c>
      <c r="D28" s="18"/>
      <c r="E28" s="10">
        <f>'Marathon 2005'!F11</f>
        <v>23.44</v>
      </c>
      <c r="F28" s="72">
        <f t="shared" si="0"/>
        <v>4655.9900000000007</v>
      </c>
    </row>
    <row r="29" spans="2:6" x14ac:dyDescent="0.2">
      <c r="B29" s="8">
        <v>38530</v>
      </c>
      <c r="C29" s="9" t="s">
        <v>303</v>
      </c>
      <c r="D29" s="18">
        <f>'Marathon 2005'!C11</f>
        <v>32</v>
      </c>
      <c r="E29" s="10"/>
      <c r="F29" s="72">
        <f t="shared" si="0"/>
        <v>4687.9900000000007</v>
      </c>
    </row>
    <row r="30" spans="2:6" x14ac:dyDescent="0.2">
      <c r="B30" s="8">
        <v>38532</v>
      </c>
      <c r="C30" s="9" t="s">
        <v>307</v>
      </c>
      <c r="D30" s="18"/>
      <c r="E30" s="10">
        <v>1000</v>
      </c>
      <c r="F30" s="72">
        <f t="shared" si="0"/>
        <v>3687.9900000000007</v>
      </c>
    </row>
    <row r="31" spans="2:6" x14ac:dyDescent="0.2">
      <c r="B31" s="33">
        <v>38537</v>
      </c>
      <c r="C31" s="1" t="s">
        <v>306</v>
      </c>
      <c r="D31" s="18">
        <v>229.72</v>
      </c>
      <c r="E31" s="3"/>
      <c r="F31" s="72">
        <f t="shared" si="0"/>
        <v>3917.7100000000005</v>
      </c>
    </row>
    <row r="32" spans="2:6" x14ac:dyDescent="0.2">
      <c r="B32" s="33">
        <v>38537</v>
      </c>
      <c r="C32" s="1" t="s">
        <v>310</v>
      </c>
      <c r="D32" s="19"/>
      <c r="E32" s="3">
        <v>54</v>
      </c>
      <c r="F32" s="72">
        <f t="shared" si="0"/>
        <v>3863.7100000000005</v>
      </c>
    </row>
    <row r="33" spans="2:6" x14ac:dyDescent="0.2">
      <c r="B33" s="33">
        <v>38534</v>
      </c>
      <c r="C33" s="1" t="s">
        <v>311</v>
      </c>
      <c r="D33" s="18">
        <f>'Marathon 2005'!C13</f>
        <v>599</v>
      </c>
      <c r="E33" s="10"/>
      <c r="F33" s="72">
        <f t="shared" si="0"/>
        <v>4462.7100000000009</v>
      </c>
    </row>
    <row r="34" spans="2:6" x14ac:dyDescent="0.2">
      <c r="B34" s="8">
        <v>38617</v>
      </c>
      <c r="C34" s="1" t="s">
        <v>312</v>
      </c>
      <c r="D34" s="19"/>
      <c r="E34" s="3">
        <v>1800</v>
      </c>
      <c r="F34" s="72">
        <f t="shared" si="0"/>
        <v>2662.7100000000009</v>
      </c>
    </row>
    <row r="35" spans="2:6" x14ac:dyDescent="0.2">
      <c r="B35" s="68">
        <v>38618</v>
      </c>
      <c r="C35" s="69" t="s">
        <v>314</v>
      </c>
      <c r="D35" s="70"/>
      <c r="E35" s="71">
        <v>32</v>
      </c>
      <c r="F35" s="72">
        <f t="shared" si="0"/>
        <v>2630.7100000000009</v>
      </c>
    </row>
    <row r="36" spans="2:6" x14ac:dyDescent="0.2">
      <c r="B36" s="33">
        <v>38658</v>
      </c>
      <c r="C36" s="1" t="s">
        <v>315</v>
      </c>
      <c r="D36" s="19"/>
      <c r="E36" s="3">
        <v>1500</v>
      </c>
      <c r="F36" s="72">
        <f t="shared" si="0"/>
        <v>1130.7100000000009</v>
      </c>
    </row>
    <row r="37" spans="2:6" x14ac:dyDescent="0.2">
      <c r="B37" s="33">
        <v>38693</v>
      </c>
      <c r="C37" s="1" t="s">
        <v>316</v>
      </c>
      <c r="D37" s="19"/>
      <c r="E37" s="3">
        <v>60</v>
      </c>
      <c r="F37" s="72">
        <f t="shared" si="0"/>
        <v>1070.7100000000009</v>
      </c>
    </row>
    <row r="38" spans="2:6" x14ac:dyDescent="0.2">
      <c r="B38" s="33"/>
      <c r="C38" s="1"/>
      <c r="D38" s="19"/>
      <c r="E38" s="3"/>
      <c r="F38" s="72"/>
    </row>
    <row r="39" spans="2:6" ht="13.5" thickBot="1" x14ac:dyDescent="0.25">
      <c r="B39" s="73"/>
      <c r="C39" s="2"/>
      <c r="D39" s="20"/>
      <c r="E39" s="4"/>
      <c r="F39" s="34"/>
    </row>
  </sheetData>
  <sheetProtection algorithmName="SHA-512" hashValue="y2ibo6o75S+5eB5AmaTCpIoeOOGNEGmK5mzmfZPzFGhTXYTiWswcQIvl3lxpyA2+LYdtL//MQiuJ4qlLuFS7Gw==" saltValue="mXtI9jY9wxDPB+H7LrF+OQ==" spinCount="100000" sheet="1" objects="1" scenarios="1" selectLockedCells="1" selectUnlockedCells="1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2"/>
  <sheetViews>
    <sheetView zoomScaleNormal="100" zoomScaleSheetLayoutView="100" workbookViewId="0">
      <selection activeCell="D32" sqref="D32"/>
    </sheetView>
  </sheetViews>
  <sheetFormatPr defaultRowHeight="12.75" x14ac:dyDescent="0.2"/>
  <cols>
    <col min="2" max="2" width="35.42578125" customWidth="1"/>
    <col min="3" max="3" width="10.28515625" bestFit="1" customWidth="1"/>
    <col min="5" max="5" width="33.7109375" customWidth="1"/>
    <col min="6" max="7" width="10.28515625" bestFit="1" customWidth="1"/>
    <col min="8" max="8" width="20.85546875" customWidth="1"/>
    <col min="9" max="9" width="10.28515625" customWidth="1"/>
  </cols>
  <sheetData>
    <row r="1" spans="2:9" ht="13.5" thickBot="1" x14ac:dyDescent="0.25"/>
    <row r="2" spans="2:9" ht="13.5" thickBot="1" x14ac:dyDescent="0.25">
      <c r="B2" s="80" t="s">
        <v>6</v>
      </c>
      <c r="C2" s="81"/>
      <c r="D2" s="22"/>
      <c r="E2" s="80" t="s">
        <v>7</v>
      </c>
      <c r="F2" s="81"/>
      <c r="H2" s="82" t="s">
        <v>291</v>
      </c>
      <c r="I2" s="83"/>
    </row>
    <row r="3" spans="2:9" ht="13.5" thickTop="1" x14ac:dyDescent="0.2">
      <c r="B3" s="21" t="s">
        <v>34</v>
      </c>
      <c r="C3" s="40">
        <v>56</v>
      </c>
      <c r="D3" s="23"/>
      <c r="E3" s="21" t="s">
        <v>37</v>
      </c>
      <c r="F3" s="37">
        <v>348</v>
      </c>
      <c r="H3" s="14" t="s">
        <v>284</v>
      </c>
      <c r="I3" s="28">
        <v>75</v>
      </c>
    </row>
    <row r="4" spans="2:9" x14ac:dyDescent="0.2">
      <c r="B4" s="14" t="s">
        <v>39</v>
      </c>
      <c r="C4" s="26">
        <v>1500</v>
      </c>
      <c r="D4" s="23"/>
      <c r="E4" s="38" t="s">
        <v>38</v>
      </c>
      <c r="F4" s="30">
        <v>200</v>
      </c>
      <c r="H4" s="14" t="s">
        <v>285</v>
      </c>
      <c r="I4" s="28">
        <v>20</v>
      </c>
    </row>
    <row r="5" spans="2:9" x14ac:dyDescent="0.2">
      <c r="B5" s="14" t="s">
        <v>62</v>
      </c>
      <c r="C5" s="26">
        <f>C75</f>
        <v>830</v>
      </c>
      <c r="D5" s="23"/>
      <c r="E5" s="38" t="s">
        <v>40</v>
      </c>
      <c r="F5" s="30">
        <v>391</v>
      </c>
      <c r="H5" s="14" t="s">
        <v>288</v>
      </c>
      <c r="I5" s="28">
        <v>40</v>
      </c>
    </row>
    <row r="6" spans="2:9" x14ac:dyDescent="0.2">
      <c r="B6" s="14" t="s">
        <v>94</v>
      </c>
      <c r="C6" s="26">
        <v>96</v>
      </c>
      <c r="D6" s="23"/>
      <c r="E6" s="14" t="s">
        <v>92</v>
      </c>
      <c r="F6" s="28">
        <v>588</v>
      </c>
      <c r="H6" s="14"/>
      <c r="I6" s="28"/>
    </row>
    <row r="7" spans="2:9" x14ac:dyDescent="0.2">
      <c r="B7" s="14" t="s">
        <v>96</v>
      </c>
      <c r="C7" s="26">
        <f>C140</f>
        <v>725</v>
      </c>
      <c r="D7" s="23"/>
      <c r="E7" s="14" t="s">
        <v>300</v>
      </c>
      <c r="F7" s="28">
        <v>290.27</v>
      </c>
      <c r="H7" s="14"/>
      <c r="I7" s="28"/>
    </row>
    <row r="8" spans="2:9" x14ac:dyDescent="0.2">
      <c r="B8" s="14" t="s">
        <v>158</v>
      </c>
      <c r="C8" s="26">
        <f>C196</f>
        <v>745</v>
      </c>
      <c r="D8" s="23"/>
      <c r="E8" s="14" t="s">
        <v>95</v>
      </c>
      <c r="F8" s="28">
        <v>62</v>
      </c>
      <c r="H8" s="14"/>
      <c r="I8" s="28"/>
    </row>
    <row r="9" spans="2:9" ht="13.5" thickBot="1" x14ac:dyDescent="0.25">
      <c r="B9" s="14" t="s">
        <v>211</v>
      </c>
      <c r="C9" s="26">
        <f>C251</f>
        <v>743</v>
      </c>
      <c r="D9" s="23"/>
      <c r="E9" s="14" t="s">
        <v>294</v>
      </c>
      <c r="F9" s="28">
        <v>126</v>
      </c>
      <c r="H9" s="15"/>
      <c r="I9" s="29"/>
    </row>
    <row r="10" spans="2:9" ht="13.5" thickBot="1" x14ac:dyDescent="0.25">
      <c r="B10" s="14" t="s">
        <v>292</v>
      </c>
      <c r="C10" s="26">
        <f>C332</f>
        <v>604</v>
      </c>
      <c r="D10" s="23"/>
      <c r="E10" s="14" t="s">
        <v>301</v>
      </c>
      <c r="F10" s="28">
        <v>25</v>
      </c>
      <c r="I10" s="36">
        <f>SUM(I3:I9)</f>
        <v>135</v>
      </c>
    </row>
    <row r="11" spans="2:9" x14ac:dyDescent="0.2">
      <c r="B11" s="14" t="s">
        <v>303</v>
      </c>
      <c r="C11" s="26">
        <f>D383</f>
        <v>32</v>
      </c>
      <c r="D11" s="23"/>
      <c r="E11" s="46" t="s">
        <v>304</v>
      </c>
      <c r="F11" s="28">
        <v>23.44</v>
      </c>
    </row>
    <row r="12" spans="2:9" x14ac:dyDescent="0.2">
      <c r="B12" s="14" t="s">
        <v>212</v>
      </c>
      <c r="C12" s="26">
        <f>'2005'!D19</f>
        <v>325</v>
      </c>
      <c r="D12" s="23"/>
      <c r="E12" s="46" t="s">
        <v>295</v>
      </c>
      <c r="F12" s="28">
        <v>250</v>
      </c>
    </row>
    <row r="13" spans="2:9" x14ac:dyDescent="0.2">
      <c r="B13" s="14" t="s">
        <v>311</v>
      </c>
      <c r="C13" s="26">
        <f>186+28+112+273</f>
        <v>599</v>
      </c>
      <c r="D13" s="23"/>
      <c r="E13" s="14" t="s">
        <v>299</v>
      </c>
      <c r="F13" s="28">
        <v>250</v>
      </c>
    </row>
    <row r="14" spans="2:9" x14ac:dyDescent="0.2">
      <c r="B14" s="14" t="s">
        <v>306</v>
      </c>
      <c r="C14" s="26">
        <v>229.72</v>
      </c>
      <c r="D14" s="23"/>
      <c r="E14" s="14" t="s">
        <v>298</v>
      </c>
      <c r="F14" s="28">
        <v>750</v>
      </c>
    </row>
    <row r="15" spans="2:9" x14ac:dyDescent="0.2">
      <c r="B15" s="14"/>
      <c r="C15" s="26"/>
      <c r="D15" s="23"/>
      <c r="E15" s="14" t="s">
        <v>308</v>
      </c>
      <c r="F15" s="28">
        <v>1000</v>
      </c>
    </row>
    <row r="16" spans="2:9" ht="13.5" thickBot="1" x14ac:dyDescent="0.25">
      <c r="B16" s="15"/>
      <c r="C16" s="27"/>
      <c r="D16" s="23"/>
      <c r="E16" s="14" t="s">
        <v>313</v>
      </c>
      <c r="F16" s="28">
        <v>195.5</v>
      </c>
    </row>
    <row r="17" spans="1:7" ht="13.5" thickBot="1" x14ac:dyDescent="0.25">
      <c r="C17" s="39">
        <f>SUM(C3:C16)</f>
        <v>6484.72</v>
      </c>
      <c r="D17" s="23"/>
      <c r="E17" s="15" t="s">
        <v>317</v>
      </c>
      <c r="F17" s="28">
        <v>1500</v>
      </c>
    </row>
    <row r="18" spans="1:7" ht="13.5" thickBot="1" x14ac:dyDescent="0.25">
      <c r="C18" s="25"/>
      <c r="D18" s="23"/>
      <c r="F18" s="79">
        <f>SUM(F3:F17)</f>
        <v>5999.21</v>
      </c>
    </row>
    <row r="19" spans="1:7" x14ac:dyDescent="0.2">
      <c r="C19" s="25"/>
      <c r="D19" s="23"/>
      <c r="F19" s="24"/>
    </row>
    <row r="20" spans="1:7" ht="13.5" thickBot="1" x14ac:dyDescent="0.25">
      <c r="C20" s="25"/>
      <c r="D20" s="23"/>
      <c r="F20" s="24"/>
    </row>
    <row r="21" spans="1:7" ht="13.5" thickBot="1" x14ac:dyDescent="0.25">
      <c r="B21" s="31" t="s">
        <v>8</v>
      </c>
      <c r="C21" s="32">
        <f>C17-F18</f>
        <v>485.51000000000022</v>
      </c>
      <c r="D21" s="23"/>
      <c r="F21" s="24"/>
      <c r="G21" s="41"/>
    </row>
    <row r="22" spans="1:7" x14ac:dyDescent="0.2">
      <c r="F22" s="24"/>
    </row>
    <row r="23" spans="1:7" ht="13.5" thickBot="1" x14ac:dyDescent="0.25"/>
    <row r="24" spans="1:7" ht="13.5" thickTop="1" x14ac:dyDescent="0.2">
      <c r="A24" s="50"/>
      <c r="B24" s="44" t="s">
        <v>41</v>
      </c>
      <c r="C24" s="45">
        <v>7</v>
      </c>
      <c r="D24" s="53"/>
    </row>
    <row r="25" spans="1:7" x14ac:dyDescent="0.2">
      <c r="A25" s="48"/>
      <c r="B25" s="47" t="s">
        <v>42</v>
      </c>
      <c r="C25" s="43">
        <v>7</v>
      </c>
      <c r="D25" s="46"/>
    </row>
    <row r="26" spans="1:7" x14ac:dyDescent="0.2">
      <c r="A26" s="48"/>
      <c r="B26" s="47" t="s">
        <v>43</v>
      </c>
      <c r="C26" s="43">
        <v>6</v>
      </c>
      <c r="D26" s="46"/>
    </row>
    <row r="27" spans="1:7" x14ac:dyDescent="0.2">
      <c r="A27" s="48"/>
      <c r="B27" s="47" t="s">
        <v>44</v>
      </c>
      <c r="C27" s="43">
        <v>8</v>
      </c>
      <c r="D27" s="46"/>
    </row>
    <row r="28" spans="1:7" x14ac:dyDescent="0.2">
      <c r="A28" s="48"/>
      <c r="B28" s="47" t="s">
        <v>45</v>
      </c>
      <c r="C28" s="43">
        <v>8</v>
      </c>
      <c r="D28" s="46"/>
    </row>
    <row r="29" spans="1:7" x14ac:dyDescent="0.2">
      <c r="A29" s="48"/>
      <c r="B29" s="47" t="s">
        <v>46</v>
      </c>
      <c r="C29" s="43">
        <v>21</v>
      </c>
      <c r="D29" s="46"/>
    </row>
    <row r="30" spans="1:7" x14ac:dyDescent="0.2">
      <c r="A30" s="48"/>
      <c r="B30" s="47" t="s">
        <v>47</v>
      </c>
      <c r="C30" s="43">
        <v>24</v>
      </c>
      <c r="D30" s="46"/>
    </row>
    <row r="31" spans="1:7" x14ac:dyDescent="0.2">
      <c r="A31" s="48"/>
      <c r="B31" s="47" t="s">
        <v>48</v>
      </c>
      <c r="C31" s="43">
        <v>21</v>
      </c>
      <c r="D31" s="46"/>
    </row>
    <row r="32" spans="1:7" x14ac:dyDescent="0.2">
      <c r="A32" s="48"/>
      <c r="B32" s="47" t="s">
        <v>49</v>
      </c>
      <c r="C32" s="43">
        <v>6</v>
      </c>
      <c r="D32" s="46"/>
    </row>
    <row r="33" spans="1:4" x14ac:dyDescent="0.2">
      <c r="A33" s="48"/>
      <c r="B33" s="47" t="s">
        <v>50</v>
      </c>
      <c r="C33" s="43">
        <v>6</v>
      </c>
      <c r="D33" s="46"/>
    </row>
    <row r="34" spans="1:4" x14ac:dyDescent="0.2">
      <c r="A34" s="48"/>
      <c r="B34" s="47" t="s">
        <v>51</v>
      </c>
      <c r="C34" s="43">
        <v>21</v>
      </c>
      <c r="D34" s="46"/>
    </row>
    <row r="35" spans="1:4" x14ac:dyDescent="0.2">
      <c r="A35" s="48"/>
      <c r="B35" s="47" t="s">
        <v>52</v>
      </c>
      <c r="C35" s="43">
        <v>21</v>
      </c>
      <c r="D35" s="46"/>
    </row>
    <row r="36" spans="1:4" x14ac:dyDescent="0.2">
      <c r="A36" s="48"/>
      <c r="B36" s="47" t="s">
        <v>53</v>
      </c>
      <c r="C36" s="43">
        <v>8</v>
      </c>
      <c r="D36" s="46"/>
    </row>
    <row r="37" spans="1:4" x14ac:dyDescent="0.2">
      <c r="A37" s="48"/>
      <c r="B37" s="47" t="s">
        <v>54</v>
      </c>
      <c r="C37" s="43">
        <v>6</v>
      </c>
      <c r="D37" s="46"/>
    </row>
    <row r="38" spans="1:4" x14ac:dyDescent="0.2">
      <c r="A38" s="48"/>
      <c r="B38" s="47" t="s">
        <v>55</v>
      </c>
      <c r="C38" s="43">
        <v>21</v>
      </c>
      <c r="D38" s="46"/>
    </row>
    <row r="39" spans="1:4" x14ac:dyDescent="0.2">
      <c r="A39" s="48"/>
      <c r="B39" s="47" t="s">
        <v>56</v>
      </c>
      <c r="C39" s="43">
        <v>21</v>
      </c>
      <c r="D39" s="46"/>
    </row>
    <row r="40" spans="1:4" x14ac:dyDescent="0.2">
      <c r="A40" s="48"/>
      <c r="B40" s="47" t="s">
        <v>57</v>
      </c>
      <c r="C40" s="43">
        <v>27</v>
      </c>
      <c r="D40" s="46"/>
    </row>
    <row r="41" spans="1:4" x14ac:dyDescent="0.2">
      <c r="A41" s="48"/>
      <c r="B41" s="47" t="s">
        <v>58</v>
      </c>
      <c r="C41" s="43">
        <v>8</v>
      </c>
      <c r="D41" s="46"/>
    </row>
    <row r="42" spans="1:4" x14ac:dyDescent="0.2">
      <c r="A42" s="48"/>
      <c r="B42" s="47" t="s">
        <v>59</v>
      </c>
      <c r="C42" s="43">
        <v>6</v>
      </c>
      <c r="D42" s="46"/>
    </row>
    <row r="43" spans="1:4" x14ac:dyDescent="0.2">
      <c r="A43" s="48"/>
      <c r="B43" s="47" t="s">
        <v>60</v>
      </c>
      <c r="C43" s="43">
        <v>18</v>
      </c>
      <c r="D43" s="46"/>
    </row>
    <row r="44" spans="1:4" x14ac:dyDescent="0.2">
      <c r="A44" s="48"/>
      <c r="B44" s="47" t="s">
        <v>61</v>
      </c>
      <c r="C44" s="43">
        <v>21</v>
      </c>
      <c r="D44" s="46"/>
    </row>
    <row r="45" spans="1:4" x14ac:dyDescent="0.2">
      <c r="A45" s="48"/>
      <c r="B45" s="47" t="s">
        <v>63</v>
      </c>
      <c r="C45" s="43">
        <v>21</v>
      </c>
      <c r="D45" s="46"/>
    </row>
    <row r="46" spans="1:4" x14ac:dyDescent="0.2">
      <c r="A46" s="48"/>
      <c r="B46" s="47" t="s">
        <v>64</v>
      </c>
      <c r="C46" s="43">
        <v>21</v>
      </c>
      <c r="D46" s="46"/>
    </row>
    <row r="47" spans="1:4" x14ac:dyDescent="0.2">
      <c r="A47" s="48"/>
      <c r="B47" s="47" t="s">
        <v>65</v>
      </c>
      <c r="C47" s="43">
        <v>14</v>
      </c>
      <c r="D47" s="46"/>
    </row>
    <row r="48" spans="1:4" x14ac:dyDescent="0.2">
      <c r="A48" s="48"/>
      <c r="B48" s="47" t="s">
        <v>66</v>
      </c>
      <c r="C48" s="43">
        <v>8</v>
      </c>
      <c r="D48" s="46"/>
    </row>
    <row r="49" spans="1:4" x14ac:dyDescent="0.2">
      <c r="A49" s="48"/>
      <c r="B49" s="47" t="s">
        <v>67</v>
      </c>
      <c r="C49" s="43">
        <v>42</v>
      </c>
      <c r="D49" s="46"/>
    </row>
    <row r="50" spans="1:4" x14ac:dyDescent="0.2">
      <c r="A50" s="48"/>
      <c r="B50" s="47" t="s">
        <v>68</v>
      </c>
      <c r="C50" s="43">
        <v>6</v>
      </c>
      <c r="D50" s="46"/>
    </row>
    <row r="51" spans="1:4" x14ac:dyDescent="0.2">
      <c r="A51" s="48"/>
      <c r="B51" s="47" t="s">
        <v>69</v>
      </c>
      <c r="C51" s="43">
        <v>6</v>
      </c>
      <c r="D51" s="46"/>
    </row>
    <row r="52" spans="1:4" x14ac:dyDescent="0.2">
      <c r="A52" s="48"/>
      <c r="B52" s="47" t="s">
        <v>70</v>
      </c>
      <c r="C52" s="43">
        <v>21</v>
      </c>
      <c r="D52" s="46"/>
    </row>
    <row r="53" spans="1:4" x14ac:dyDescent="0.2">
      <c r="A53" s="48"/>
      <c r="B53" s="47" t="s">
        <v>71</v>
      </c>
      <c r="C53" s="43">
        <v>9</v>
      </c>
      <c r="D53" s="46"/>
    </row>
    <row r="54" spans="1:4" x14ac:dyDescent="0.2">
      <c r="A54" s="48"/>
      <c r="B54" s="47" t="s">
        <v>72</v>
      </c>
      <c r="C54" s="43">
        <v>21</v>
      </c>
      <c r="D54" s="46"/>
    </row>
    <row r="55" spans="1:4" x14ac:dyDescent="0.2">
      <c r="A55" s="48"/>
      <c r="B55" s="47" t="s">
        <v>73</v>
      </c>
      <c r="C55" s="43">
        <v>8</v>
      </c>
      <c r="D55" s="46"/>
    </row>
    <row r="56" spans="1:4" x14ac:dyDescent="0.2">
      <c r="A56" s="48"/>
      <c r="B56" s="47" t="s">
        <v>74</v>
      </c>
      <c r="C56" s="43">
        <v>42</v>
      </c>
      <c r="D56" s="46"/>
    </row>
    <row r="57" spans="1:4" x14ac:dyDescent="0.2">
      <c r="A57" s="48"/>
      <c r="B57" s="47" t="s">
        <v>75</v>
      </c>
      <c r="C57" s="43">
        <v>42</v>
      </c>
      <c r="D57" s="46"/>
    </row>
    <row r="58" spans="1:4" x14ac:dyDescent="0.2">
      <c r="A58" s="48"/>
      <c r="B58" s="47" t="s">
        <v>76</v>
      </c>
      <c r="C58" s="43">
        <v>42</v>
      </c>
      <c r="D58" s="46"/>
    </row>
    <row r="59" spans="1:4" x14ac:dyDescent="0.2">
      <c r="A59" s="48"/>
      <c r="B59" s="47" t="s">
        <v>77</v>
      </c>
      <c r="C59" s="43">
        <v>21</v>
      </c>
      <c r="D59" s="46"/>
    </row>
    <row r="60" spans="1:4" x14ac:dyDescent="0.2">
      <c r="A60" s="48"/>
      <c r="B60" s="47" t="s">
        <v>78</v>
      </c>
      <c r="C60" s="43">
        <v>6</v>
      </c>
      <c r="D60" s="46"/>
    </row>
    <row r="61" spans="1:4" x14ac:dyDescent="0.2">
      <c r="A61" s="48"/>
      <c r="B61" s="47" t="s">
        <v>79</v>
      </c>
      <c r="C61" s="43">
        <v>6</v>
      </c>
      <c r="D61" s="46"/>
    </row>
    <row r="62" spans="1:4" x14ac:dyDescent="0.2">
      <c r="A62" s="48"/>
      <c r="B62" s="47" t="s">
        <v>80</v>
      </c>
      <c r="C62" s="43">
        <v>6</v>
      </c>
      <c r="D62" s="46"/>
    </row>
    <row r="63" spans="1:4" x14ac:dyDescent="0.2">
      <c r="A63" s="48"/>
      <c r="B63" s="47" t="s">
        <v>81</v>
      </c>
      <c r="C63" s="43">
        <v>6</v>
      </c>
      <c r="D63" s="46"/>
    </row>
    <row r="64" spans="1:4" x14ac:dyDescent="0.2">
      <c r="A64" s="48"/>
      <c r="B64" s="47" t="s">
        <v>82</v>
      </c>
      <c r="C64" s="43">
        <v>6</v>
      </c>
      <c r="D64" s="46"/>
    </row>
    <row r="65" spans="1:4" x14ac:dyDescent="0.2">
      <c r="A65" s="48"/>
      <c r="B65" s="47" t="s">
        <v>83</v>
      </c>
      <c r="C65" s="43">
        <v>42</v>
      </c>
      <c r="D65" s="46"/>
    </row>
    <row r="66" spans="1:4" x14ac:dyDescent="0.2">
      <c r="A66" s="48"/>
      <c r="B66" s="47" t="s">
        <v>84</v>
      </c>
      <c r="C66" s="43">
        <v>8</v>
      </c>
      <c r="D66" s="46"/>
    </row>
    <row r="67" spans="1:4" x14ac:dyDescent="0.2">
      <c r="A67" s="48"/>
      <c r="B67" s="47" t="s">
        <v>85</v>
      </c>
      <c r="C67" s="43">
        <v>21</v>
      </c>
      <c r="D67" s="46"/>
    </row>
    <row r="68" spans="1:4" x14ac:dyDescent="0.2">
      <c r="A68" s="48"/>
      <c r="B68" s="47" t="s">
        <v>86</v>
      </c>
      <c r="C68" s="43">
        <v>32</v>
      </c>
      <c r="D68" s="46"/>
    </row>
    <row r="69" spans="1:4" x14ac:dyDescent="0.2">
      <c r="A69" s="48"/>
      <c r="B69" s="47" t="s">
        <v>87</v>
      </c>
      <c r="C69" s="43">
        <v>6</v>
      </c>
      <c r="D69" s="46"/>
    </row>
    <row r="70" spans="1:4" x14ac:dyDescent="0.2">
      <c r="A70" s="48"/>
      <c r="B70" s="47" t="s">
        <v>88</v>
      </c>
      <c r="C70" s="43">
        <v>21</v>
      </c>
      <c r="D70" s="46"/>
    </row>
    <row r="71" spans="1:4" x14ac:dyDescent="0.2">
      <c r="A71" s="48"/>
      <c r="B71" s="47" t="s">
        <v>89</v>
      </c>
      <c r="C71" s="43">
        <v>21</v>
      </c>
      <c r="D71" s="46"/>
    </row>
    <row r="72" spans="1:4" x14ac:dyDescent="0.2">
      <c r="A72" s="48"/>
      <c r="B72" s="47" t="s">
        <v>90</v>
      </c>
      <c r="C72" s="43">
        <v>21</v>
      </c>
      <c r="D72" s="46"/>
    </row>
    <row r="73" spans="1:4" x14ac:dyDescent="0.2">
      <c r="A73" s="48"/>
      <c r="B73" s="47" t="s">
        <v>93</v>
      </c>
      <c r="C73" s="43">
        <v>6</v>
      </c>
      <c r="D73" s="46"/>
    </row>
    <row r="74" spans="1:4" ht="13.5" thickBot="1" x14ac:dyDescent="0.25">
      <c r="A74" s="48"/>
      <c r="B74" s="75" t="s">
        <v>91</v>
      </c>
      <c r="C74" s="58">
        <v>6</v>
      </c>
      <c r="D74" s="46"/>
    </row>
    <row r="75" spans="1:4" ht="14.25" thickTop="1" thickBot="1" x14ac:dyDescent="0.25">
      <c r="A75" s="48"/>
      <c r="B75" s="51" t="s">
        <v>13</v>
      </c>
      <c r="C75" s="52">
        <f>SUM(C24:C74)</f>
        <v>830</v>
      </c>
      <c r="D75" s="54"/>
    </row>
    <row r="76" spans="1:4" ht="14.25" thickTop="1" thickBot="1" x14ac:dyDescent="0.25"/>
    <row r="77" spans="1:4" ht="13.5" thickTop="1" x14ac:dyDescent="0.2">
      <c r="B77" s="55" t="s">
        <v>97</v>
      </c>
      <c r="C77" s="56">
        <v>3</v>
      </c>
    </row>
    <row r="78" spans="1:4" x14ac:dyDescent="0.2">
      <c r="B78" s="46" t="s">
        <v>97</v>
      </c>
      <c r="C78" s="57">
        <v>3</v>
      </c>
    </row>
    <row r="79" spans="1:4" x14ac:dyDescent="0.2">
      <c r="B79" s="46" t="s">
        <v>98</v>
      </c>
      <c r="C79" s="57">
        <v>3</v>
      </c>
    </row>
    <row r="80" spans="1:4" x14ac:dyDescent="0.2">
      <c r="B80" s="46" t="s">
        <v>99</v>
      </c>
      <c r="C80" s="57">
        <v>3</v>
      </c>
    </row>
    <row r="81" spans="2:3" x14ac:dyDescent="0.2">
      <c r="B81" s="46" t="s">
        <v>100</v>
      </c>
      <c r="C81" s="57">
        <v>5</v>
      </c>
    </row>
    <row r="82" spans="2:3" x14ac:dyDescent="0.2">
      <c r="B82" s="46" t="s">
        <v>101</v>
      </c>
      <c r="C82" s="57">
        <v>6</v>
      </c>
    </row>
    <row r="83" spans="2:3" x14ac:dyDescent="0.2">
      <c r="B83" s="46" t="s">
        <v>102</v>
      </c>
      <c r="C83" s="57">
        <v>6</v>
      </c>
    </row>
    <row r="84" spans="2:3" x14ac:dyDescent="0.2">
      <c r="B84" s="46" t="s">
        <v>103</v>
      </c>
      <c r="C84" s="57">
        <v>6</v>
      </c>
    </row>
    <row r="85" spans="2:3" x14ac:dyDescent="0.2">
      <c r="B85" s="46" t="s">
        <v>104</v>
      </c>
      <c r="C85" s="57">
        <v>6</v>
      </c>
    </row>
    <row r="86" spans="2:3" x14ac:dyDescent="0.2">
      <c r="B86" s="46" t="s">
        <v>105</v>
      </c>
      <c r="C86" s="57">
        <v>6</v>
      </c>
    </row>
    <row r="87" spans="2:3" x14ac:dyDescent="0.2">
      <c r="B87" s="46" t="s">
        <v>106</v>
      </c>
      <c r="C87" s="57">
        <v>6</v>
      </c>
    </row>
    <row r="88" spans="2:3" x14ac:dyDescent="0.2">
      <c r="B88" s="46" t="s">
        <v>107</v>
      </c>
      <c r="C88" s="57">
        <v>6</v>
      </c>
    </row>
    <row r="89" spans="2:3" x14ac:dyDescent="0.2">
      <c r="B89" s="46" t="s">
        <v>108</v>
      </c>
      <c r="C89" s="57">
        <v>6</v>
      </c>
    </row>
    <row r="90" spans="2:3" x14ac:dyDescent="0.2">
      <c r="B90" s="46" t="s">
        <v>109</v>
      </c>
      <c r="C90" s="57">
        <v>6</v>
      </c>
    </row>
    <row r="91" spans="2:3" x14ac:dyDescent="0.2">
      <c r="B91" s="46" t="s">
        <v>110</v>
      </c>
      <c r="C91" s="57">
        <v>6</v>
      </c>
    </row>
    <row r="92" spans="2:3" x14ac:dyDescent="0.2">
      <c r="B92" s="46" t="s">
        <v>111</v>
      </c>
      <c r="C92" s="57">
        <v>6</v>
      </c>
    </row>
    <row r="93" spans="2:3" x14ac:dyDescent="0.2">
      <c r="B93" s="46" t="s">
        <v>112</v>
      </c>
      <c r="C93" s="57">
        <v>6</v>
      </c>
    </row>
    <row r="94" spans="2:3" x14ac:dyDescent="0.2">
      <c r="B94" s="46" t="s">
        <v>113</v>
      </c>
      <c r="C94" s="57">
        <v>6</v>
      </c>
    </row>
    <row r="95" spans="2:3" x14ac:dyDescent="0.2">
      <c r="B95" s="46" t="s">
        <v>114</v>
      </c>
      <c r="C95" s="57">
        <v>6</v>
      </c>
    </row>
    <row r="96" spans="2:3" x14ac:dyDescent="0.2">
      <c r="B96" s="46" t="s">
        <v>115</v>
      </c>
      <c r="C96" s="57">
        <v>6</v>
      </c>
    </row>
    <row r="97" spans="2:3" x14ac:dyDescent="0.2">
      <c r="B97" s="46" t="s">
        <v>116</v>
      </c>
      <c r="C97" s="57">
        <v>6</v>
      </c>
    </row>
    <row r="98" spans="2:3" x14ac:dyDescent="0.2">
      <c r="B98" s="46" t="s">
        <v>117</v>
      </c>
      <c r="C98" s="57">
        <v>6</v>
      </c>
    </row>
    <row r="99" spans="2:3" x14ac:dyDescent="0.2">
      <c r="B99" s="46" t="s">
        <v>118</v>
      </c>
      <c r="C99" s="57">
        <v>6</v>
      </c>
    </row>
    <row r="100" spans="2:3" x14ac:dyDescent="0.2">
      <c r="B100" s="46" t="s">
        <v>119</v>
      </c>
      <c r="C100" s="57">
        <v>6</v>
      </c>
    </row>
    <row r="101" spans="2:3" x14ac:dyDescent="0.2">
      <c r="B101" s="46" t="s">
        <v>120</v>
      </c>
      <c r="C101" s="57">
        <v>6</v>
      </c>
    </row>
    <row r="102" spans="2:3" x14ac:dyDescent="0.2">
      <c r="B102" s="46" t="s">
        <v>121</v>
      </c>
      <c r="C102" s="57">
        <v>6</v>
      </c>
    </row>
    <row r="103" spans="2:3" x14ac:dyDescent="0.2">
      <c r="B103" s="46" t="s">
        <v>122</v>
      </c>
      <c r="C103" s="57">
        <v>6</v>
      </c>
    </row>
    <row r="104" spans="2:3" x14ac:dyDescent="0.2">
      <c r="B104" s="46" t="s">
        <v>123</v>
      </c>
      <c r="C104" s="57">
        <v>6</v>
      </c>
    </row>
    <row r="105" spans="2:3" x14ac:dyDescent="0.2">
      <c r="B105" s="46" t="s">
        <v>124</v>
      </c>
      <c r="C105" s="57">
        <v>6</v>
      </c>
    </row>
    <row r="106" spans="2:3" x14ac:dyDescent="0.2">
      <c r="B106" s="46" t="s">
        <v>125</v>
      </c>
      <c r="C106" s="57">
        <v>6</v>
      </c>
    </row>
    <row r="107" spans="2:3" x14ac:dyDescent="0.2">
      <c r="B107" s="46" t="s">
        <v>126</v>
      </c>
      <c r="C107" s="57">
        <v>6</v>
      </c>
    </row>
    <row r="108" spans="2:3" x14ac:dyDescent="0.2">
      <c r="B108" s="46" t="s">
        <v>127</v>
      </c>
      <c r="C108" s="57">
        <v>6</v>
      </c>
    </row>
    <row r="109" spans="2:3" x14ac:dyDescent="0.2">
      <c r="B109" s="46" t="s">
        <v>128</v>
      </c>
      <c r="C109" s="57">
        <v>6</v>
      </c>
    </row>
    <row r="110" spans="2:3" x14ac:dyDescent="0.2">
      <c r="B110" s="46" t="s">
        <v>129</v>
      </c>
      <c r="C110" s="57">
        <v>6</v>
      </c>
    </row>
    <row r="111" spans="2:3" x14ac:dyDescent="0.2">
      <c r="B111" s="46" t="s">
        <v>130</v>
      </c>
      <c r="C111" s="57">
        <v>8</v>
      </c>
    </row>
    <row r="112" spans="2:3" x14ac:dyDescent="0.2">
      <c r="B112" s="46" t="s">
        <v>131</v>
      </c>
      <c r="C112" s="57">
        <v>8</v>
      </c>
    </row>
    <row r="113" spans="2:3" x14ac:dyDescent="0.2">
      <c r="B113" s="46" t="s">
        <v>132</v>
      </c>
      <c r="C113" s="57">
        <v>8</v>
      </c>
    </row>
    <row r="114" spans="2:3" x14ac:dyDescent="0.2">
      <c r="B114" s="46" t="s">
        <v>133</v>
      </c>
      <c r="C114" s="57">
        <v>9</v>
      </c>
    </row>
    <row r="115" spans="2:3" x14ac:dyDescent="0.2">
      <c r="B115" s="46" t="s">
        <v>134</v>
      </c>
      <c r="C115" s="57">
        <v>12</v>
      </c>
    </row>
    <row r="116" spans="2:3" x14ac:dyDescent="0.2">
      <c r="B116" s="46" t="s">
        <v>135</v>
      </c>
      <c r="C116" s="57">
        <v>12</v>
      </c>
    </row>
    <row r="117" spans="2:3" x14ac:dyDescent="0.2">
      <c r="B117" s="46" t="s">
        <v>136</v>
      </c>
      <c r="C117" s="57">
        <v>12</v>
      </c>
    </row>
    <row r="118" spans="2:3" x14ac:dyDescent="0.2">
      <c r="B118" s="46" t="s">
        <v>137</v>
      </c>
      <c r="C118" s="57">
        <v>12</v>
      </c>
    </row>
    <row r="119" spans="2:3" x14ac:dyDescent="0.2">
      <c r="B119" s="46" t="s">
        <v>138</v>
      </c>
      <c r="C119" s="57">
        <v>12</v>
      </c>
    </row>
    <row r="120" spans="2:3" x14ac:dyDescent="0.2">
      <c r="B120" s="46" t="s">
        <v>139</v>
      </c>
      <c r="C120" s="57">
        <v>12</v>
      </c>
    </row>
    <row r="121" spans="2:3" x14ac:dyDescent="0.2">
      <c r="B121" s="46" t="s">
        <v>140</v>
      </c>
      <c r="C121" s="57">
        <v>12</v>
      </c>
    </row>
    <row r="122" spans="2:3" x14ac:dyDescent="0.2">
      <c r="B122" s="46" t="s">
        <v>141</v>
      </c>
      <c r="C122" s="57">
        <v>12</v>
      </c>
    </row>
    <row r="123" spans="2:3" x14ac:dyDescent="0.2">
      <c r="B123" s="46" t="s">
        <v>142</v>
      </c>
      <c r="C123" s="57">
        <v>16</v>
      </c>
    </row>
    <row r="124" spans="2:3" x14ac:dyDescent="0.2">
      <c r="B124" s="46" t="s">
        <v>100</v>
      </c>
      <c r="C124" s="57">
        <v>21</v>
      </c>
    </row>
    <row r="125" spans="2:3" x14ac:dyDescent="0.2">
      <c r="B125" s="46" t="s">
        <v>143</v>
      </c>
      <c r="C125" s="57">
        <v>21</v>
      </c>
    </row>
    <row r="126" spans="2:3" x14ac:dyDescent="0.2">
      <c r="B126" s="46" t="s">
        <v>144</v>
      </c>
      <c r="C126" s="57">
        <v>21</v>
      </c>
    </row>
    <row r="127" spans="2:3" x14ac:dyDescent="0.2">
      <c r="B127" s="46" t="s">
        <v>145</v>
      </c>
      <c r="C127" s="57">
        <v>21</v>
      </c>
    </row>
    <row r="128" spans="2:3" x14ac:dyDescent="0.2">
      <c r="B128" s="46" t="s">
        <v>146</v>
      </c>
      <c r="C128" s="57">
        <v>21</v>
      </c>
    </row>
    <row r="129" spans="2:5" x14ac:dyDescent="0.2">
      <c r="B129" s="46" t="s">
        <v>147</v>
      </c>
      <c r="C129" s="57">
        <v>21</v>
      </c>
    </row>
    <row r="130" spans="2:5" x14ac:dyDescent="0.2">
      <c r="B130" s="46" t="s">
        <v>148</v>
      </c>
      <c r="C130" s="57">
        <v>21</v>
      </c>
    </row>
    <row r="131" spans="2:5" x14ac:dyDescent="0.2">
      <c r="B131" s="46" t="s">
        <v>149</v>
      </c>
      <c r="C131" s="57">
        <v>21</v>
      </c>
    </row>
    <row r="132" spans="2:5" x14ac:dyDescent="0.2">
      <c r="B132" s="46" t="s">
        <v>150</v>
      </c>
      <c r="C132" s="57">
        <v>21</v>
      </c>
    </row>
    <row r="133" spans="2:5" x14ac:dyDescent="0.2">
      <c r="B133" s="46" t="s">
        <v>151</v>
      </c>
      <c r="C133" s="57">
        <v>21</v>
      </c>
    </row>
    <row r="134" spans="2:5" x14ac:dyDescent="0.2">
      <c r="B134" s="46" t="s">
        <v>152</v>
      </c>
      <c r="C134" s="57">
        <v>21</v>
      </c>
    </row>
    <row r="135" spans="2:5" x14ac:dyDescent="0.2">
      <c r="B135" s="46" t="s">
        <v>153</v>
      </c>
      <c r="C135" s="57">
        <v>21</v>
      </c>
    </row>
    <row r="136" spans="2:5" x14ac:dyDescent="0.2">
      <c r="B136" s="46" t="s">
        <v>154</v>
      </c>
      <c r="C136" s="57">
        <v>24</v>
      </c>
    </row>
    <row r="137" spans="2:5" x14ac:dyDescent="0.2">
      <c r="B137" s="46" t="s">
        <v>155</v>
      </c>
      <c r="C137" s="57">
        <v>24</v>
      </c>
    </row>
    <row r="138" spans="2:5" x14ac:dyDescent="0.2">
      <c r="B138" s="46" t="s">
        <v>156</v>
      </c>
      <c r="C138" s="57">
        <v>26</v>
      </c>
    </row>
    <row r="139" spans="2:5" ht="13.5" thickBot="1" x14ac:dyDescent="0.25">
      <c r="B139" s="46" t="s">
        <v>157</v>
      </c>
      <c r="C139" s="57">
        <v>63</v>
      </c>
    </row>
    <row r="140" spans="2:5" ht="14.25" thickTop="1" thickBot="1" x14ac:dyDescent="0.25">
      <c r="B140" s="65" t="s">
        <v>14</v>
      </c>
      <c r="C140" s="66">
        <f>SUM(C77:C139)</f>
        <v>725</v>
      </c>
    </row>
    <row r="141" spans="2:5" ht="14.25" thickTop="1" thickBot="1" x14ac:dyDescent="0.25"/>
    <row r="142" spans="2:5" ht="13.5" thickTop="1" x14ac:dyDescent="0.2">
      <c r="B142" s="55" t="s">
        <v>100</v>
      </c>
      <c r="C142" s="56">
        <v>27</v>
      </c>
    </row>
    <row r="143" spans="2:5" x14ac:dyDescent="0.2">
      <c r="B143" s="76" t="s">
        <v>159</v>
      </c>
      <c r="C143" s="77"/>
    </row>
    <row r="144" spans="2:5" x14ac:dyDescent="0.2">
      <c r="B144" s="46" t="s">
        <v>160</v>
      </c>
      <c r="C144" s="57">
        <v>21</v>
      </c>
      <c r="E144" s="78" t="s">
        <v>262</v>
      </c>
    </row>
    <row r="145" spans="2:3" x14ac:dyDescent="0.2">
      <c r="B145" s="46" t="s">
        <v>161</v>
      </c>
      <c r="C145" s="57">
        <v>21</v>
      </c>
    </row>
    <row r="146" spans="2:3" x14ac:dyDescent="0.2">
      <c r="B146" s="46" t="s">
        <v>162</v>
      </c>
      <c r="C146" s="57">
        <v>21</v>
      </c>
    </row>
    <row r="147" spans="2:3" x14ac:dyDescent="0.2">
      <c r="B147" s="46" t="s">
        <v>163</v>
      </c>
      <c r="C147" s="57">
        <v>14</v>
      </c>
    </row>
    <row r="148" spans="2:3" x14ac:dyDescent="0.2">
      <c r="B148" s="46" t="s">
        <v>164</v>
      </c>
      <c r="C148" s="57">
        <v>13</v>
      </c>
    </row>
    <row r="149" spans="2:3" x14ac:dyDescent="0.2">
      <c r="B149" s="46" t="s">
        <v>164</v>
      </c>
      <c r="C149" s="57">
        <v>21</v>
      </c>
    </row>
    <row r="150" spans="2:3" x14ac:dyDescent="0.2">
      <c r="B150" s="46" t="s">
        <v>165</v>
      </c>
      <c r="C150" s="57">
        <v>13</v>
      </c>
    </row>
    <row r="151" spans="2:3" x14ac:dyDescent="0.2">
      <c r="B151" s="46" t="s">
        <v>166</v>
      </c>
      <c r="C151" s="57">
        <v>6</v>
      </c>
    </row>
    <row r="152" spans="2:3" x14ac:dyDescent="0.2">
      <c r="B152" s="46" t="s">
        <v>167</v>
      </c>
      <c r="C152" s="57">
        <v>21</v>
      </c>
    </row>
    <row r="153" spans="2:3" x14ac:dyDescent="0.2">
      <c r="B153" s="46" t="s">
        <v>168</v>
      </c>
      <c r="C153" s="57">
        <v>6</v>
      </c>
    </row>
    <row r="154" spans="2:3" x14ac:dyDescent="0.2">
      <c r="B154" s="46" t="s">
        <v>169</v>
      </c>
      <c r="C154" s="57">
        <v>6</v>
      </c>
    </row>
    <row r="155" spans="2:3" x14ac:dyDescent="0.2">
      <c r="B155" s="46" t="s">
        <v>170</v>
      </c>
      <c r="C155" s="57">
        <v>6</v>
      </c>
    </row>
    <row r="156" spans="2:3" x14ac:dyDescent="0.2">
      <c r="B156" s="46" t="s">
        <v>171</v>
      </c>
      <c r="C156" s="57">
        <v>6</v>
      </c>
    </row>
    <row r="157" spans="2:3" x14ac:dyDescent="0.2">
      <c r="B157" s="46" t="s">
        <v>172</v>
      </c>
      <c r="C157" s="57">
        <v>21</v>
      </c>
    </row>
    <row r="158" spans="2:3" x14ac:dyDescent="0.2">
      <c r="B158" s="46" t="s">
        <v>173</v>
      </c>
      <c r="C158" s="57">
        <v>21</v>
      </c>
    </row>
    <row r="159" spans="2:3" x14ac:dyDescent="0.2">
      <c r="B159" s="46" t="s">
        <v>174</v>
      </c>
      <c r="C159" s="57">
        <v>16</v>
      </c>
    </row>
    <row r="160" spans="2:3" x14ac:dyDescent="0.2">
      <c r="B160" s="46" t="s">
        <v>175</v>
      </c>
      <c r="C160" s="57">
        <v>6</v>
      </c>
    </row>
    <row r="161" spans="2:3" x14ac:dyDescent="0.2">
      <c r="B161" s="46" t="s">
        <v>176</v>
      </c>
      <c r="C161" s="57">
        <v>6</v>
      </c>
    </row>
    <row r="162" spans="2:3" x14ac:dyDescent="0.2">
      <c r="B162" s="46" t="s">
        <v>177</v>
      </c>
      <c r="C162" s="57">
        <v>6</v>
      </c>
    </row>
    <row r="163" spans="2:3" x14ac:dyDescent="0.2">
      <c r="B163" s="46" t="s">
        <v>178</v>
      </c>
      <c r="C163" s="57">
        <v>6</v>
      </c>
    </row>
    <row r="164" spans="2:3" x14ac:dyDescent="0.2">
      <c r="B164" s="46" t="s">
        <v>179</v>
      </c>
      <c r="C164" s="57">
        <v>21</v>
      </c>
    </row>
    <row r="165" spans="2:3" x14ac:dyDescent="0.2">
      <c r="B165" s="46" t="s">
        <v>180</v>
      </c>
      <c r="C165" s="57">
        <v>21</v>
      </c>
    </row>
    <row r="166" spans="2:3" x14ac:dyDescent="0.2">
      <c r="B166" s="46" t="s">
        <v>181</v>
      </c>
      <c r="C166" s="57">
        <v>21</v>
      </c>
    </row>
    <row r="167" spans="2:3" x14ac:dyDescent="0.2">
      <c r="B167" s="46" t="s">
        <v>182</v>
      </c>
      <c r="C167" s="57">
        <v>13</v>
      </c>
    </row>
    <row r="168" spans="2:3" x14ac:dyDescent="0.2">
      <c r="B168" s="46" t="s">
        <v>183</v>
      </c>
      <c r="C168" s="57">
        <v>21</v>
      </c>
    </row>
    <row r="169" spans="2:3" x14ac:dyDescent="0.2">
      <c r="B169" s="46" t="s">
        <v>184</v>
      </c>
      <c r="C169" s="57">
        <v>6</v>
      </c>
    </row>
    <row r="170" spans="2:3" x14ac:dyDescent="0.2">
      <c r="B170" s="46" t="s">
        <v>185</v>
      </c>
      <c r="C170" s="57">
        <v>13</v>
      </c>
    </row>
    <row r="171" spans="2:3" x14ac:dyDescent="0.2">
      <c r="B171" s="46" t="s">
        <v>186</v>
      </c>
      <c r="C171" s="57">
        <v>6</v>
      </c>
    </row>
    <row r="172" spans="2:3" x14ac:dyDescent="0.2">
      <c r="B172" s="46" t="s">
        <v>187</v>
      </c>
      <c r="C172" s="57">
        <v>21</v>
      </c>
    </row>
    <row r="173" spans="2:3" x14ac:dyDescent="0.2">
      <c r="B173" s="46" t="s">
        <v>188</v>
      </c>
      <c r="C173" s="57">
        <v>9</v>
      </c>
    </row>
    <row r="174" spans="2:3" x14ac:dyDescent="0.2">
      <c r="B174" s="46" t="s">
        <v>189</v>
      </c>
      <c r="C174" s="57">
        <v>27</v>
      </c>
    </row>
    <row r="175" spans="2:3" x14ac:dyDescent="0.2">
      <c r="B175" s="46" t="s">
        <v>190</v>
      </c>
      <c r="C175" s="57">
        <v>21</v>
      </c>
    </row>
    <row r="176" spans="2:3" x14ac:dyDescent="0.2">
      <c r="B176" s="46" t="s">
        <v>191</v>
      </c>
      <c r="C176" s="57">
        <v>6</v>
      </c>
    </row>
    <row r="177" spans="2:3" x14ac:dyDescent="0.2">
      <c r="B177" s="46" t="s">
        <v>192</v>
      </c>
      <c r="C177" s="57">
        <v>6</v>
      </c>
    </row>
    <row r="178" spans="2:3" x14ac:dyDescent="0.2">
      <c r="B178" s="46" t="s">
        <v>194</v>
      </c>
      <c r="C178" s="57">
        <v>6</v>
      </c>
    </row>
    <row r="179" spans="2:3" x14ac:dyDescent="0.2">
      <c r="B179" s="46" t="s">
        <v>195</v>
      </c>
      <c r="C179" s="57">
        <v>14</v>
      </c>
    </row>
    <row r="180" spans="2:3" x14ac:dyDescent="0.2">
      <c r="B180" s="46" t="s">
        <v>196</v>
      </c>
      <c r="C180" s="57">
        <v>9</v>
      </c>
    </row>
    <row r="181" spans="2:3" x14ac:dyDescent="0.2">
      <c r="B181" s="46" t="s">
        <v>197</v>
      </c>
      <c r="C181" s="57">
        <v>6</v>
      </c>
    </row>
    <row r="182" spans="2:3" x14ac:dyDescent="0.2">
      <c r="B182" s="46" t="s">
        <v>198</v>
      </c>
      <c r="C182" s="57">
        <v>21</v>
      </c>
    </row>
    <row r="183" spans="2:3" x14ac:dyDescent="0.2">
      <c r="B183" s="46" t="s">
        <v>199</v>
      </c>
      <c r="C183" s="57">
        <v>21</v>
      </c>
    </row>
    <row r="184" spans="2:3" x14ac:dyDescent="0.2">
      <c r="B184" s="46" t="s">
        <v>200</v>
      </c>
      <c r="C184" s="57">
        <v>21</v>
      </c>
    </row>
    <row r="185" spans="2:3" x14ac:dyDescent="0.2">
      <c r="B185" s="46" t="s">
        <v>201</v>
      </c>
      <c r="C185" s="57">
        <v>6</v>
      </c>
    </row>
    <row r="186" spans="2:3" x14ac:dyDescent="0.2">
      <c r="B186" s="46" t="s">
        <v>202</v>
      </c>
      <c r="C186" s="57">
        <v>6</v>
      </c>
    </row>
    <row r="187" spans="2:3" x14ac:dyDescent="0.2">
      <c r="B187" s="46" t="s">
        <v>203</v>
      </c>
      <c r="C187" s="57">
        <v>21</v>
      </c>
    </row>
    <row r="188" spans="2:3" x14ac:dyDescent="0.2">
      <c r="B188" s="46" t="s">
        <v>159</v>
      </c>
      <c r="C188" s="57">
        <v>12</v>
      </c>
    </row>
    <row r="189" spans="2:3" x14ac:dyDescent="0.2">
      <c r="B189" s="46" t="s">
        <v>204</v>
      </c>
      <c r="C189" s="57">
        <v>6</v>
      </c>
    </row>
    <row r="190" spans="2:3" x14ac:dyDescent="0.2">
      <c r="B190" s="46" t="s">
        <v>205</v>
      </c>
      <c r="C190" s="57">
        <v>6</v>
      </c>
    </row>
    <row r="191" spans="2:3" x14ac:dyDescent="0.2">
      <c r="B191" s="46" t="s">
        <v>206</v>
      </c>
      <c r="C191" s="57">
        <v>13</v>
      </c>
    </row>
    <row r="192" spans="2:3" x14ac:dyDescent="0.2">
      <c r="B192" s="46" t="s">
        <v>207</v>
      </c>
      <c r="C192" s="57">
        <v>21</v>
      </c>
    </row>
    <row r="193" spans="2:3" x14ac:dyDescent="0.2">
      <c r="B193" s="46" t="s">
        <v>208</v>
      </c>
      <c r="C193" s="57">
        <v>6</v>
      </c>
    </row>
    <row r="194" spans="2:3" x14ac:dyDescent="0.2">
      <c r="B194" s="46" t="s">
        <v>209</v>
      </c>
      <c r="C194" s="57">
        <v>33</v>
      </c>
    </row>
    <row r="195" spans="2:3" ht="13.5" thickBot="1" x14ac:dyDescent="0.25">
      <c r="B195" s="49" t="s">
        <v>210</v>
      </c>
      <c r="C195" s="58">
        <v>21</v>
      </c>
    </row>
    <row r="196" spans="2:3" ht="14.25" thickTop="1" thickBot="1" x14ac:dyDescent="0.25">
      <c r="B196" s="59" t="s">
        <v>15</v>
      </c>
      <c r="C196" s="60">
        <f>SUM(C142:C195)</f>
        <v>745</v>
      </c>
    </row>
    <row r="197" spans="2:3" ht="14.25" thickTop="1" thickBot="1" x14ac:dyDescent="0.25"/>
    <row r="198" spans="2:3" ht="13.5" thickTop="1" x14ac:dyDescent="0.2">
      <c r="B198" s="55" t="s">
        <v>193</v>
      </c>
      <c r="C198" s="56">
        <v>21</v>
      </c>
    </row>
    <row r="199" spans="2:3" x14ac:dyDescent="0.2">
      <c r="B199" s="46" t="s">
        <v>213</v>
      </c>
      <c r="C199" s="57">
        <v>6</v>
      </c>
    </row>
    <row r="200" spans="2:3" x14ac:dyDescent="0.2">
      <c r="B200" s="46" t="s">
        <v>214</v>
      </c>
      <c r="C200" s="57">
        <v>15</v>
      </c>
    </row>
    <row r="201" spans="2:3" x14ac:dyDescent="0.2">
      <c r="B201" s="46" t="s">
        <v>215</v>
      </c>
      <c r="C201" s="57">
        <v>15</v>
      </c>
    </row>
    <row r="202" spans="2:3" x14ac:dyDescent="0.2">
      <c r="B202" s="46" t="s">
        <v>216</v>
      </c>
      <c r="C202" s="57">
        <v>21</v>
      </c>
    </row>
    <row r="203" spans="2:3" x14ac:dyDescent="0.2">
      <c r="B203" s="46" t="s">
        <v>217</v>
      </c>
      <c r="C203" s="57">
        <v>21</v>
      </c>
    </row>
    <row r="204" spans="2:3" x14ac:dyDescent="0.2">
      <c r="B204" s="46" t="s">
        <v>218</v>
      </c>
      <c r="C204" s="57">
        <v>27</v>
      </c>
    </row>
    <row r="205" spans="2:3" x14ac:dyDescent="0.2">
      <c r="B205" s="46" t="s">
        <v>219</v>
      </c>
      <c r="C205" s="57">
        <v>8</v>
      </c>
    </row>
    <row r="206" spans="2:3" x14ac:dyDescent="0.2">
      <c r="B206" s="46" t="s">
        <v>220</v>
      </c>
      <c r="C206" s="57">
        <v>6</v>
      </c>
    </row>
    <row r="207" spans="2:3" x14ac:dyDescent="0.2">
      <c r="B207" s="46" t="s">
        <v>221</v>
      </c>
      <c r="C207" s="57">
        <v>6</v>
      </c>
    </row>
    <row r="208" spans="2:3" x14ac:dyDescent="0.2">
      <c r="B208" s="46" t="s">
        <v>222</v>
      </c>
      <c r="C208" s="57">
        <v>6</v>
      </c>
    </row>
    <row r="209" spans="2:3" x14ac:dyDescent="0.2">
      <c r="B209" s="46" t="s">
        <v>223</v>
      </c>
      <c r="C209" s="57">
        <v>39</v>
      </c>
    </row>
    <row r="210" spans="2:3" x14ac:dyDescent="0.2">
      <c r="B210" s="46" t="s">
        <v>224</v>
      </c>
      <c r="C210" s="57">
        <v>7</v>
      </c>
    </row>
    <row r="211" spans="2:3" x14ac:dyDescent="0.2">
      <c r="B211" s="46" t="s">
        <v>225</v>
      </c>
      <c r="C211" s="57">
        <v>8</v>
      </c>
    </row>
    <row r="212" spans="2:3" x14ac:dyDescent="0.2">
      <c r="B212" s="46" t="s">
        <v>226</v>
      </c>
      <c r="C212" s="57">
        <v>12</v>
      </c>
    </row>
    <row r="213" spans="2:3" x14ac:dyDescent="0.2">
      <c r="B213" s="46" t="s">
        <v>219</v>
      </c>
      <c r="C213" s="57">
        <v>8</v>
      </c>
    </row>
    <row r="214" spans="2:3" x14ac:dyDescent="0.2">
      <c r="B214" s="46" t="s">
        <v>227</v>
      </c>
      <c r="C214" s="57">
        <v>8</v>
      </c>
    </row>
    <row r="215" spans="2:3" x14ac:dyDescent="0.2">
      <c r="B215" s="46" t="s">
        <v>228</v>
      </c>
      <c r="C215" s="57">
        <v>60</v>
      </c>
    </row>
    <row r="216" spans="2:3" x14ac:dyDescent="0.2">
      <c r="B216" s="46" t="s">
        <v>229</v>
      </c>
      <c r="C216" s="57">
        <v>6</v>
      </c>
    </row>
    <row r="217" spans="2:3" x14ac:dyDescent="0.2">
      <c r="B217" s="46" t="s">
        <v>230</v>
      </c>
      <c r="C217" s="57">
        <v>6</v>
      </c>
    </row>
    <row r="218" spans="2:3" x14ac:dyDescent="0.2">
      <c r="B218" s="46" t="s">
        <v>166</v>
      </c>
      <c r="C218" s="57">
        <v>6</v>
      </c>
    </row>
    <row r="219" spans="2:3" x14ac:dyDescent="0.2">
      <c r="B219" s="46" t="s">
        <v>231</v>
      </c>
      <c r="C219" s="57">
        <v>6</v>
      </c>
    </row>
    <row r="220" spans="2:3" x14ac:dyDescent="0.2">
      <c r="B220" s="46" t="s">
        <v>232</v>
      </c>
      <c r="C220" s="57">
        <v>6</v>
      </c>
    </row>
    <row r="221" spans="2:3" x14ac:dyDescent="0.2">
      <c r="B221" s="46" t="s">
        <v>233</v>
      </c>
      <c r="C221" s="57">
        <v>45</v>
      </c>
    </row>
    <row r="222" spans="2:3" x14ac:dyDescent="0.2">
      <c r="B222" s="46" t="s">
        <v>234</v>
      </c>
      <c r="C222" s="57">
        <v>8</v>
      </c>
    </row>
    <row r="223" spans="2:3" x14ac:dyDescent="0.2">
      <c r="B223" s="46" t="s">
        <v>235</v>
      </c>
      <c r="C223" s="57">
        <v>18</v>
      </c>
    </row>
    <row r="224" spans="2:3" x14ac:dyDescent="0.2">
      <c r="B224" s="46" t="s">
        <v>236</v>
      </c>
      <c r="C224" s="57">
        <v>6</v>
      </c>
    </row>
    <row r="225" spans="2:3" x14ac:dyDescent="0.2">
      <c r="B225" s="46" t="s">
        <v>237</v>
      </c>
      <c r="C225" s="57">
        <v>18</v>
      </c>
    </row>
    <row r="226" spans="2:3" x14ac:dyDescent="0.2">
      <c r="B226" s="46" t="s">
        <v>238</v>
      </c>
      <c r="C226" s="57">
        <v>21</v>
      </c>
    </row>
    <row r="227" spans="2:3" x14ac:dyDescent="0.2">
      <c r="B227" s="46" t="s">
        <v>239</v>
      </c>
      <c r="C227" s="57">
        <v>6</v>
      </c>
    </row>
    <row r="228" spans="2:3" x14ac:dyDescent="0.2">
      <c r="B228" s="46" t="s">
        <v>240</v>
      </c>
      <c r="C228" s="57">
        <v>21</v>
      </c>
    </row>
    <row r="229" spans="2:3" x14ac:dyDescent="0.2">
      <c r="B229" s="46" t="s">
        <v>241</v>
      </c>
      <c r="C229" s="57">
        <v>6</v>
      </c>
    </row>
    <row r="230" spans="2:3" x14ac:dyDescent="0.2">
      <c r="B230" s="46" t="s">
        <v>242</v>
      </c>
      <c r="C230" s="57">
        <v>9</v>
      </c>
    </row>
    <row r="231" spans="2:3" x14ac:dyDescent="0.2">
      <c r="B231" s="46" t="s">
        <v>243</v>
      </c>
      <c r="C231" s="57">
        <v>6</v>
      </c>
    </row>
    <row r="232" spans="2:3" x14ac:dyDescent="0.2">
      <c r="B232" s="46" t="s">
        <v>244</v>
      </c>
      <c r="C232" s="57">
        <v>12</v>
      </c>
    </row>
    <row r="233" spans="2:3" x14ac:dyDescent="0.2">
      <c r="B233" s="46" t="s">
        <v>245</v>
      </c>
      <c r="C233" s="57">
        <v>6</v>
      </c>
    </row>
    <row r="234" spans="2:3" x14ac:dyDescent="0.2">
      <c r="B234" s="46" t="s">
        <v>246</v>
      </c>
      <c r="C234" s="57">
        <v>21</v>
      </c>
    </row>
    <row r="235" spans="2:3" x14ac:dyDescent="0.2">
      <c r="B235" s="46" t="s">
        <v>247</v>
      </c>
      <c r="C235" s="57">
        <v>14</v>
      </c>
    </row>
    <row r="236" spans="2:3" x14ac:dyDescent="0.2">
      <c r="B236" s="46" t="s">
        <v>248</v>
      </c>
      <c r="C236" s="57">
        <v>13</v>
      </c>
    </row>
    <row r="237" spans="2:3" x14ac:dyDescent="0.2">
      <c r="B237" s="46" t="s">
        <v>249</v>
      </c>
      <c r="C237" s="57">
        <v>6</v>
      </c>
    </row>
    <row r="238" spans="2:3" x14ac:dyDescent="0.2">
      <c r="B238" s="46" t="s">
        <v>250</v>
      </c>
      <c r="C238" s="57">
        <v>8</v>
      </c>
    </row>
    <row r="239" spans="2:3" x14ac:dyDescent="0.2">
      <c r="B239" s="46" t="s">
        <v>251</v>
      </c>
      <c r="C239" s="57">
        <v>21</v>
      </c>
    </row>
    <row r="240" spans="2:3" x14ac:dyDescent="0.2">
      <c r="B240" s="46" t="s">
        <v>252</v>
      </c>
      <c r="C240" s="57">
        <v>13</v>
      </c>
    </row>
    <row r="241" spans="2:3" x14ac:dyDescent="0.2">
      <c r="B241" s="46" t="s">
        <v>253</v>
      </c>
      <c r="C241" s="57">
        <v>36</v>
      </c>
    </row>
    <row r="242" spans="2:3" x14ac:dyDescent="0.2">
      <c r="B242" s="46" t="s">
        <v>254</v>
      </c>
      <c r="C242" s="57">
        <v>12</v>
      </c>
    </row>
    <row r="243" spans="2:3" x14ac:dyDescent="0.2">
      <c r="B243" s="46" t="s">
        <v>255</v>
      </c>
      <c r="C243" s="57">
        <v>21</v>
      </c>
    </row>
    <row r="244" spans="2:3" x14ac:dyDescent="0.2">
      <c r="B244" s="46" t="s">
        <v>256</v>
      </c>
      <c r="C244" s="57">
        <v>8</v>
      </c>
    </row>
    <row r="245" spans="2:3" x14ac:dyDescent="0.2">
      <c r="B245" s="46" t="s">
        <v>257</v>
      </c>
      <c r="C245" s="57">
        <v>8</v>
      </c>
    </row>
    <row r="246" spans="2:3" x14ac:dyDescent="0.2">
      <c r="B246" s="46" t="s">
        <v>124</v>
      </c>
      <c r="C246" s="57">
        <v>6</v>
      </c>
    </row>
    <row r="247" spans="2:3" x14ac:dyDescent="0.2">
      <c r="B247" s="46" t="s">
        <v>258</v>
      </c>
      <c r="C247" s="57">
        <v>14</v>
      </c>
    </row>
    <row r="248" spans="2:3" x14ac:dyDescent="0.2">
      <c r="B248" s="46" t="s">
        <v>259</v>
      </c>
      <c r="C248" s="57">
        <v>13</v>
      </c>
    </row>
    <row r="249" spans="2:3" x14ac:dyDescent="0.2">
      <c r="B249" s="46" t="s">
        <v>260</v>
      </c>
      <c r="C249" s="57">
        <v>8</v>
      </c>
    </row>
    <row r="250" spans="2:3" ht="13.5" thickBot="1" x14ac:dyDescent="0.25">
      <c r="B250" s="49" t="s">
        <v>261</v>
      </c>
      <c r="C250" s="58">
        <v>15</v>
      </c>
    </row>
    <row r="251" spans="2:3" ht="14.25" thickTop="1" thickBot="1" x14ac:dyDescent="0.25">
      <c r="B251" s="59" t="s">
        <v>16</v>
      </c>
      <c r="C251" s="60">
        <f>SUM(C198:C250)</f>
        <v>743</v>
      </c>
    </row>
    <row r="252" spans="2:3" ht="14.25" thickTop="1" thickBot="1" x14ac:dyDescent="0.25"/>
    <row r="253" spans="2:3" ht="13.5" thickTop="1" x14ac:dyDescent="0.2">
      <c r="B253" s="55" t="s">
        <v>263</v>
      </c>
      <c r="C253" s="56">
        <v>21</v>
      </c>
    </row>
    <row r="254" spans="2:3" x14ac:dyDescent="0.2">
      <c r="B254" s="46" t="s">
        <v>175</v>
      </c>
      <c r="C254" s="57">
        <v>6</v>
      </c>
    </row>
    <row r="255" spans="2:3" x14ac:dyDescent="0.2">
      <c r="B255" s="46" t="s">
        <v>264</v>
      </c>
      <c r="C255" s="57">
        <v>6</v>
      </c>
    </row>
    <row r="256" spans="2:3" x14ac:dyDescent="0.2">
      <c r="B256" s="46" t="s">
        <v>265</v>
      </c>
      <c r="C256" s="57">
        <v>9</v>
      </c>
    </row>
    <row r="257" spans="2:3" x14ac:dyDescent="0.2">
      <c r="B257" s="46" t="s">
        <v>266</v>
      </c>
      <c r="C257" s="57">
        <v>12</v>
      </c>
    </row>
    <row r="258" spans="2:3" x14ac:dyDescent="0.2">
      <c r="B258" s="46" t="s">
        <v>267</v>
      </c>
      <c r="C258" s="57">
        <v>6</v>
      </c>
    </row>
    <row r="259" spans="2:3" x14ac:dyDescent="0.2">
      <c r="B259" s="46" t="s">
        <v>268</v>
      </c>
      <c r="C259" s="57">
        <v>24</v>
      </c>
    </row>
    <row r="260" spans="2:3" x14ac:dyDescent="0.2">
      <c r="B260" s="46" t="s">
        <v>269</v>
      </c>
      <c r="C260" s="57">
        <v>24</v>
      </c>
    </row>
    <row r="261" spans="2:3" x14ac:dyDescent="0.2">
      <c r="B261" s="46" t="s">
        <v>270</v>
      </c>
      <c r="C261" s="57">
        <v>21</v>
      </c>
    </row>
    <row r="262" spans="2:3" x14ac:dyDescent="0.2">
      <c r="B262" s="46" t="s">
        <v>271</v>
      </c>
      <c r="C262" s="57">
        <v>6</v>
      </c>
    </row>
    <row r="263" spans="2:3" x14ac:dyDescent="0.2">
      <c r="B263" s="46" t="s">
        <v>272</v>
      </c>
      <c r="C263" s="57">
        <v>6</v>
      </c>
    </row>
    <row r="264" spans="2:3" x14ac:dyDescent="0.2">
      <c r="B264" s="46" t="s">
        <v>273</v>
      </c>
      <c r="C264" s="57">
        <v>6</v>
      </c>
    </row>
    <row r="265" spans="2:3" x14ac:dyDescent="0.2">
      <c r="B265" s="46" t="s">
        <v>274</v>
      </c>
      <c r="C265" s="57">
        <v>8</v>
      </c>
    </row>
    <row r="266" spans="2:3" x14ac:dyDescent="0.2">
      <c r="B266" s="46" t="s">
        <v>275</v>
      </c>
      <c r="C266" s="57">
        <v>8</v>
      </c>
    </row>
    <row r="267" spans="2:3" x14ac:dyDescent="0.2">
      <c r="B267" s="46" t="s">
        <v>276</v>
      </c>
      <c r="C267" s="57">
        <v>8</v>
      </c>
    </row>
    <row r="268" spans="2:3" x14ac:dyDescent="0.2">
      <c r="B268" s="46" t="s">
        <v>277</v>
      </c>
      <c r="C268" s="57">
        <v>10</v>
      </c>
    </row>
    <row r="269" spans="2:3" x14ac:dyDescent="0.2">
      <c r="B269" s="46" t="s">
        <v>278</v>
      </c>
      <c r="C269" s="57">
        <v>15</v>
      </c>
    </row>
    <row r="270" spans="2:3" x14ac:dyDescent="0.2">
      <c r="B270" s="46" t="s">
        <v>279</v>
      </c>
      <c r="C270" s="57">
        <v>21</v>
      </c>
    </row>
    <row r="271" spans="2:3" x14ac:dyDescent="0.2">
      <c r="B271" s="46" t="s">
        <v>280</v>
      </c>
      <c r="C271" s="57">
        <v>8</v>
      </c>
    </row>
    <row r="272" spans="2:3" x14ac:dyDescent="0.2">
      <c r="B272" s="46" t="s">
        <v>281</v>
      </c>
      <c r="C272" s="57">
        <v>6</v>
      </c>
    </row>
    <row r="273" spans="2:3" x14ac:dyDescent="0.2">
      <c r="B273" s="46" t="s">
        <v>282</v>
      </c>
      <c r="C273" s="57">
        <v>23</v>
      </c>
    </row>
    <row r="274" spans="2:3" x14ac:dyDescent="0.2">
      <c r="B274" s="46" t="s">
        <v>283</v>
      </c>
      <c r="C274" s="57">
        <v>8</v>
      </c>
    </row>
    <row r="275" spans="2:3" x14ac:dyDescent="0.2">
      <c r="B275" s="46" t="s">
        <v>289</v>
      </c>
      <c r="C275" s="57">
        <v>220</v>
      </c>
    </row>
    <row r="276" spans="2:3" x14ac:dyDescent="0.2">
      <c r="B276" s="46" t="s">
        <v>293</v>
      </c>
      <c r="C276" s="57">
        <v>122</v>
      </c>
    </row>
    <row r="277" spans="2:3" x14ac:dyDescent="0.2">
      <c r="B277" s="46"/>
      <c r="C277" s="57"/>
    </row>
    <row r="278" spans="2:3" x14ac:dyDescent="0.2">
      <c r="B278" s="46"/>
      <c r="C278" s="57"/>
    </row>
    <row r="279" spans="2:3" x14ac:dyDescent="0.2">
      <c r="B279" s="46"/>
      <c r="C279" s="57"/>
    </row>
    <row r="280" spans="2:3" x14ac:dyDescent="0.2">
      <c r="B280" s="46"/>
      <c r="C280" s="57"/>
    </row>
    <row r="281" spans="2:3" x14ac:dyDescent="0.2">
      <c r="B281" s="46"/>
      <c r="C281" s="57"/>
    </row>
    <row r="282" spans="2:3" x14ac:dyDescent="0.2">
      <c r="B282" s="46"/>
      <c r="C282" s="57"/>
    </row>
    <row r="283" spans="2:3" x14ac:dyDescent="0.2">
      <c r="B283" s="46"/>
      <c r="C283" s="57"/>
    </row>
    <row r="284" spans="2:3" x14ac:dyDescent="0.2">
      <c r="B284" s="46"/>
      <c r="C284" s="57"/>
    </row>
    <row r="285" spans="2:3" x14ac:dyDescent="0.2">
      <c r="B285" s="46"/>
      <c r="C285" s="57"/>
    </row>
    <row r="286" spans="2:3" x14ac:dyDescent="0.2">
      <c r="B286" s="46"/>
      <c r="C286" s="57"/>
    </row>
    <row r="287" spans="2:3" x14ac:dyDescent="0.2">
      <c r="B287" s="46"/>
      <c r="C287" s="57"/>
    </row>
    <row r="288" spans="2:3" x14ac:dyDescent="0.2">
      <c r="B288" s="46"/>
      <c r="C288" s="57"/>
    </row>
    <row r="289" spans="2:3" x14ac:dyDescent="0.2">
      <c r="B289" s="46"/>
      <c r="C289" s="57"/>
    </row>
    <row r="290" spans="2:3" x14ac:dyDescent="0.2">
      <c r="B290" s="46"/>
      <c r="C290" s="57"/>
    </row>
    <row r="291" spans="2:3" x14ac:dyDescent="0.2">
      <c r="B291" s="46"/>
      <c r="C291" s="57"/>
    </row>
    <row r="292" spans="2:3" x14ac:dyDescent="0.2">
      <c r="B292" s="46"/>
      <c r="C292" s="57"/>
    </row>
    <row r="293" spans="2:3" x14ac:dyDescent="0.2">
      <c r="B293" s="46"/>
      <c r="C293" s="57"/>
    </row>
    <row r="294" spans="2:3" x14ac:dyDescent="0.2">
      <c r="B294" s="46"/>
      <c r="C294" s="57"/>
    </row>
    <row r="295" spans="2:3" x14ac:dyDescent="0.2">
      <c r="B295" s="46"/>
      <c r="C295" s="57"/>
    </row>
    <row r="296" spans="2:3" x14ac:dyDescent="0.2">
      <c r="B296" s="46"/>
      <c r="C296" s="57"/>
    </row>
    <row r="297" spans="2:3" x14ac:dyDescent="0.2">
      <c r="B297" s="46"/>
      <c r="C297" s="57"/>
    </row>
    <row r="298" spans="2:3" x14ac:dyDescent="0.2">
      <c r="B298" s="46"/>
      <c r="C298" s="57"/>
    </row>
    <row r="299" spans="2:3" x14ac:dyDescent="0.2">
      <c r="B299" s="46"/>
      <c r="C299" s="57"/>
    </row>
    <row r="300" spans="2:3" x14ac:dyDescent="0.2">
      <c r="B300" s="46"/>
      <c r="C300" s="57"/>
    </row>
    <row r="301" spans="2:3" x14ac:dyDescent="0.2">
      <c r="B301" s="46"/>
      <c r="C301" s="57"/>
    </row>
    <row r="302" spans="2:3" x14ac:dyDescent="0.2">
      <c r="B302" s="46"/>
      <c r="C302" s="57"/>
    </row>
    <row r="303" spans="2:3" x14ac:dyDescent="0.2">
      <c r="B303" s="46"/>
      <c r="C303" s="57"/>
    </row>
    <row r="304" spans="2:3" x14ac:dyDescent="0.2">
      <c r="B304" s="46"/>
      <c r="C304" s="57"/>
    </row>
    <row r="305" spans="2:3" x14ac:dyDescent="0.2">
      <c r="B305" s="46"/>
      <c r="C305" s="57"/>
    </row>
    <row r="306" spans="2:3" x14ac:dyDescent="0.2">
      <c r="B306" s="46"/>
      <c r="C306" s="57"/>
    </row>
    <row r="307" spans="2:3" x14ac:dyDescent="0.2">
      <c r="B307" s="46"/>
      <c r="C307" s="57"/>
    </row>
    <row r="308" spans="2:3" x14ac:dyDescent="0.2">
      <c r="B308" s="46"/>
      <c r="C308" s="57"/>
    </row>
    <row r="309" spans="2:3" x14ac:dyDescent="0.2">
      <c r="B309" s="46"/>
      <c r="C309" s="57"/>
    </row>
    <row r="310" spans="2:3" x14ac:dyDescent="0.2">
      <c r="B310" s="46"/>
      <c r="C310" s="57"/>
    </row>
    <row r="311" spans="2:3" x14ac:dyDescent="0.2">
      <c r="B311" s="46"/>
      <c r="C311" s="57"/>
    </row>
    <row r="312" spans="2:3" x14ac:dyDescent="0.2">
      <c r="B312" s="46"/>
      <c r="C312" s="57"/>
    </row>
    <row r="313" spans="2:3" x14ac:dyDescent="0.2">
      <c r="B313" s="46"/>
      <c r="C313" s="57"/>
    </row>
    <row r="314" spans="2:3" x14ac:dyDescent="0.2">
      <c r="B314" s="46"/>
      <c r="C314" s="57"/>
    </row>
    <row r="315" spans="2:3" x14ac:dyDescent="0.2">
      <c r="B315" s="46"/>
      <c r="C315" s="57"/>
    </row>
    <row r="316" spans="2:3" x14ac:dyDescent="0.2">
      <c r="B316" s="46"/>
      <c r="C316" s="57"/>
    </row>
    <row r="317" spans="2:3" x14ac:dyDescent="0.2">
      <c r="B317" s="46"/>
      <c r="C317" s="57"/>
    </row>
    <row r="318" spans="2:3" x14ac:dyDescent="0.2">
      <c r="B318" s="46"/>
      <c r="C318" s="57"/>
    </row>
    <row r="319" spans="2:3" x14ac:dyDescent="0.2">
      <c r="B319" s="46"/>
      <c r="C319" s="57"/>
    </row>
    <row r="320" spans="2:3" x14ac:dyDescent="0.2">
      <c r="B320" s="46"/>
      <c r="C320" s="57"/>
    </row>
    <row r="321" spans="2:3" x14ac:dyDescent="0.2">
      <c r="B321" s="46"/>
      <c r="C321" s="57"/>
    </row>
    <row r="322" spans="2:3" x14ac:dyDescent="0.2">
      <c r="B322" s="46"/>
      <c r="C322" s="57"/>
    </row>
    <row r="323" spans="2:3" x14ac:dyDescent="0.2">
      <c r="B323" s="46"/>
      <c r="C323" s="57"/>
    </row>
    <row r="324" spans="2:3" x14ac:dyDescent="0.2">
      <c r="B324" s="46"/>
      <c r="C324" s="57"/>
    </row>
    <row r="325" spans="2:3" x14ac:dyDescent="0.2">
      <c r="B325" s="46"/>
      <c r="C325" s="57"/>
    </row>
    <row r="326" spans="2:3" x14ac:dyDescent="0.2">
      <c r="B326" s="46"/>
      <c r="C326" s="57"/>
    </row>
    <row r="327" spans="2:3" x14ac:dyDescent="0.2">
      <c r="B327" s="46"/>
      <c r="C327" s="57"/>
    </row>
    <row r="328" spans="2:3" x14ac:dyDescent="0.2">
      <c r="B328" s="46"/>
      <c r="C328" s="57"/>
    </row>
    <row r="329" spans="2:3" x14ac:dyDescent="0.2">
      <c r="B329" s="46"/>
      <c r="C329" s="57"/>
    </row>
    <row r="330" spans="2:3" x14ac:dyDescent="0.2">
      <c r="B330" s="46"/>
      <c r="C330" s="57"/>
    </row>
    <row r="331" spans="2:3" ht="13.5" thickBot="1" x14ac:dyDescent="0.25">
      <c r="B331" s="49"/>
      <c r="C331" s="58"/>
    </row>
    <row r="332" spans="2:3" ht="14.25" thickTop="1" thickBot="1" x14ac:dyDescent="0.25">
      <c r="B332" s="59" t="s">
        <v>17</v>
      </c>
      <c r="C332" s="60">
        <f>SUM(C253:C331)</f>
        <v>604</v>
      </c>
    </row>
    <row r="333" spans="2:3" ht="14.25" thickTop="1" thickBot="1" x14ac:dyDescent="0.25"/>
    <row r="334" spans="2:3" ht="13.5" thickTop="1" x14ac:dyDescent="0.2">
      <c r="B334" s="55"/>
      <c r="C334" s="56"/>
    </row>
    <row r="335" spans="2:3" ht="13.5" thickBot="1" x14ac:dyDescent="0.25">
      <c r="B335" s="49"/>
      <c r="C335" s="58"/>
    </row>
    <row r="336" spans="2:3" ht="13.5" thickTop="1" x14ac:dyDescent="0.2">
      <c r="B336" s="46"/>
      <c r="C336" s="57"/>
    </row>
    <row r="337" spans="2:3" x14ac:dyDescent="0.2">
      <c r="B337" s="46"/>
      <c r="C337" s="57"/>
    </row>
    <row r="338" spans="2:3" x14ac:dyDescent="0.2">
      <c r="B338" s="46"/>
      <c r="C338" s="57"/>
    </row>
    <row r="339" spans="2:3" x14ac:dyDescent="0.2">
      <c r="B339" s="46"/>
      <c r="C339" s="57"/>
    </row>
    <row r="340" spans="2:3" x14ac:dyDescent="0.2">
      <c r="B340" s="46"/>
      <c r="C340" s="57"/>
    </row>
    <row r="341" spans="2:3" x14ac:dyDescent="0.2">
      <c r="B341" s="46"/>
      <c r="C341" s="57"/>
    </row>
    <row r="342" spans="2:3" x14ac:dyDescent="0.2">
      <c r="B342" s="46"/>
      <c r="C342" s="57"/>
    </row>
    <row r="343" spans="2:3" x14ac:dyDescent="0.2">
      <c r="B343" s="46"/>
      <c r="C343" s="57"/>
    </row>
    <row r="344" spans="2:3" x14ac:dyDescent="0.2">
      <c r="B344" s="46"/>
      <c r="C344" s="57"/>
    </row>
    <row r="345" spans="2:3" x14ac:dyDescent="0.2">
      <c r="B345" s="46"/>
      <c r="C345" s="57"/>
    </row>
    <row r="346" spans="2:3" x14ac:dyDescent="0.2">
      <c r="B346" s="46"/>
      <c r="C346" s="57"/>
    </row>
    <row r="347" spans="2:3" x14ac:dyDescent="0.2">
      <c r="B347" s="46"/>
      <c r="C347" s="57"/>
    </row>
    <row r="348" spans="2:3" x14ac:dyDescent="0.2">
      <c r="B348" s="46"/>
      <c r="C348" s="57"/>
    </row>
    <row r="349" spans="2:3" x14ac:dyDescent="0.2">
      <c r="B349" s="46"/>
      <c r="C349" s="57"/>
    </row>
    <row r="350" spans="2:3" x14ac:dyDescent="0.2">
      <c r="B350" s="46"/>
      <c r="C350" s="57"/>
    </row>
    <row r="351" spans="2:3" x14ac:dyDescent="0.2">
      <c r="B351" s="46"/>
      <c r="C351" s="57"/>
    </row>
    <row r="352" spans="2:3" x14ac:dyDescent="0.2">
      <c r="B352" s="46"/>
      <c r="C352" s="57"/>
    </row>
    <row r="353" spans="2:3" x14ac:dyDescent="0.2">
      <c r="B353" s="46"/>
      <c r="C353" s="57"/>
    </row>
    <row r="354" spans="2:3" x14ac:dyDescent="0.2">
      <c r="B354" s="46"/>
      <c r="C354" s="57"/>
    </row>
    <row r="355" spans="2:3" x14ac:dyDescent="0.2">
      <c r="B355" s="46"/>
      <c r="C355" s="57"/>
    </row>
    <row r="356" spans="2:3" x14ac:dyDescent="0.2">
      <c r="B356" s="46"/>
      <c r="C356" s="57"/>
    </row>
    <row r="357" spans="2:3" x14ac:dyDescent="0.2">
      <c r="B357" s="46"/>
      <c r="C357" s="57"/>
    </row>
    <row r="358" spans="2:3" x14ac:dyDescent="0.2">
      <c r="B358" s="46"/>
      <c r="C358" s="57"/>
    </row>
    <row r="359" spans="2:3" x14ac:dyDescent="0.2">
      <c r="B359" s="46"/>
      <c r="C359" s="57"/>
    </row>
    <row r="360" spans="2:3" x14ac:dyDescent="0.2">
      <c r="B360" s="46"/>
      <c r="C360" s="57"/>
    </row>
    <row r="361" spans="2:3" x14ac:dyDescent="0.2">
      <c r="B361" s="46"/>
      <c r="C361" s="57"/>
    </row>
    <row r="362" spans="2:3" x14ac:dyDescent="0.2">
      <c r="B362" s="46"/>
      <c r="C362" s="57"/>
    </row>
    <row r="363" spans="2:3" x14ac:dyDescent="0.2">
      <c r="B363" s="46"/>
      <c r="C363" s="57"/>
    </row>
    <row r="364" spans="2:3" x14ac:dyDescent="0.2">
      <c r="B364" s="46"/>
      <c r="C364" s="57"/>
    </row>
    <row r="365" spans="2:3" x14ac:dyDescent="0.2">
      <c r="B365" s="46"/>
      <c r="C365" s="57"/>
    </row>
    <row r="366" spans="2:3" x14ac:dyDescent="0.2">
      <c r="B366" s="46"/>
      <c r="C366" s="57"/>
    </row>
    <row r="367" spans="2:3" x14ac:dyDescent="0.2">
      <c r="B367" s="46"/>
      <c r="C367" s="57"/>
    </row>
    <row r="368" spans="2:3" x14ac:dyDescent="0.2">
      <c r="B368" s="46"/>
      <c r="C368" s="57"/>
    </row>
    <row r="369" spans="2:4" x14ac:dyDescent="0.2">
      <c r="B369" s="46"/>
      <c r="C369" s="57"/>
    </row>
    <row r="370" spans="2:4" x14ac:dyDescent="0.2">
      <c r="B370" s="46"/>
      <c r="C370" s="57"/>
    </row>
    <row r="371" spans="2:4" x14ac:dyDescent="0.2">
      <c r="B371" s="46"/>
      <c r="C371" s="57"/>
    </row>
    <row r="372" spans="2:4" x14ac:dyDescent="0.2">
      <c r="B372" s="46"/>
      <c r="C372" s="57"/>
    </row>
    <row r="373" spans="2:4" x14ac:dyDescent="0.2">
      <c r="B373" s="46"/>
      <c r="C373" s="57"/>
    </row>
    <row r="374" spans="2:4" ht="13.5" thickBot="1" x14ac:dyDescent="0.25">
      <c r="B374" s="49"/>
      <c r="C374" s="58"/>
    </row>
    <row r="375" spans="2:4" ht="14.25" thickTop="1" thickBot="1" x14ac:dyDescent="0.25">
      <c r="B375" s="59" t="s">
        <v>17</v>
      </c>
      <c r="C375" s="60">
        <f>SUM(C336:C374)</f>
        <v>0</v>
      </c>
    </row>
    <row r="376" spans="2:4" ht="14.25" thickTop="1" thickBot="1" x14ac:dyDescent="0.25"/>
    <row r="377" spans="2:4" ht="13.5" thickTop="1" x14ac:dyDescent="0.2">
      <c r="B377" s="61" t="s">
        <v>302</v>
      </c>
      <c r="C377" s="56">
        <v>12</v>
      </c>
    </row>
    <row r="378" spans="2:4" x14ac:dyDescent="0.2">
      <c r="B378" s="64" t="s">
        <v>100</v>
      </c>
      <c r="C378" s="57">
        <v>20</v>
      </c>
    </row>
    <row r="379" spans="2:4" x14ac:dyDescent="0.2">
      <c r="B379" s="64"/>
      <c r="C379" s="57"/>
    </row>
    <row r="380" spans="2:4" x14ac:dyDescent="0.2">
      <c r="B380" s="64"/>
      <c r="C380" s="57"/>
    </row>
    <row r="381" spans="2:4" x14ac:dyDescent="0.2">
      <c r="B381" s="64"/>
      <c r="C381" s="57"/>
    </row>
    <row r="382" spans="2:4" ht="13.5" thickBot="1" x14ac:dyDescent="0.25">
      <c r="B382" s="62"/>
      <c r="C382" s="57"/>
    </row>
    <row r="383" spans="2:4" ht="14.25" thickTop="1" thickBot="1" x14ac:dyDescent="0.25">
      <c r="B383" s="63"/>
      <c r="C383" s="58"/>
      <c r="D383" s="67">
        <f>SUM(C377:C383)</f>
        <v>32</v>
      </c>
    </row>
    <row r="384" spans="2:4" ht="13.5" thickTop="1" x14ac:dyDescent="0.2">
      <c r="B384" s="46"/>
      <c r="C384" s="57"/>
    </row>
    <row r="385" spans="2:3" x14ac:dyDescent="0.2">
      <c r="B385" s="46"/>
      <c r="C385" s="57"/>
    </row>
    <row r="386" spans="2:3" x14ac:dyDescent="0.2">
      <c r="B386" s="46"/>
      <c r="C386" s="57"/>
    </row>
    <row r="387" spans="2:3" x14ac:dyDescent="0.2">
      <c r="B387" s="46"/>
      <c r="C387" s="57"/>
    </row>
    <row r="388" spans="2:3" x14ac:dyDescent="0.2">
      <c r="B388" s="46"/>
      <c r="C388" s="57"/>
    </row>
    <row r="389" spans="2:3" x14ac:dyDescent="0.2">
      <c r="B389" s="46"/>
      <c r="C389" s="57"/>
    </row>
    <row r="390" spans="2:3" x14ac:dyDescent="0.2">
      <c r="B390" s="46"/>
      <c r="C390" s="57"/>
    </row>
    <row r="391" spans="2:3" x14ac:dyDescent="0.2">
      <c r="B391" s="46"/>
      <c r="C391" s="57"/>
    </row>
    <row r="392" spans="2:3" x14ac:dyDescent="0.2">
      <c r="B392" s="46"/>
      <c r="C392" s="57"/>
    </row>
    <row r="393" spans="2:3" x14ac:dyDescent="0.2">
      <c r="B393" s="46"/>
      <c r="C393" s="57"/>
    </row>
    <row r="394" spans="2:3" x14ac:dyDescent="0.2">
      <c r="B394" s="46"/>
      <c r="C394" s="57"/>
    </row>
    <row r="395" spans="2:3" x14ac:dyDescent="0.2">
      <c r="B395" s="46"/>
      <c r="C395" s="57"/>
    </row>
    <row r="396" spans="2:3" x14ac:dyDescent="0.2">
      <c r="B396" s="46"/>
      <c r="C396" s="57"/>
    </row>
    <row r="397" spans="2:3" x14ac:dyDescent="0.2">
      <c r="B397" s="46"/>
      <c r="C397" s="57"/>
    </row>
    <row r="398" spans="2:3" x14ac:dyDescent="0.2">
      <c r="B398" s="46"/>
      <c r="C398" s="57"/>
    </row>
    <row r="399" spans="2:3" x14ac:dyDescent="0.2">
      <c r="B399" s="46"/>
      <c r="C399" s="57"/>
    </row>
    <row r="400" spans="2:3" x14ac:dyDescent="0.2">
      <c r="B400" s="46"/>
      <c r="C400" s="57"/>
    </row>
    <row r="401" spans="2:4" x14ac:dyDescent="0.2">
      <c r="B401" s="46"/>
      <c r="C401" s="57"/>
    </row>
    <row r="402" spans="2:4" x14ac:dyDescent="0.2">
      <c r="B402" s="46"/>
      <c r="C402" s="57"/>
    </row>
    <row r="403" spans="2:4" x14ac:dyDescent="0.2">
      <c r="B403" s="46"/>
      <c r="C403" s="57"/>
    </row>
    <row r="404" spans="2:4" x14ac:dyDescent="0.2">
      <c r="B404" s="46"/>
      <c r="C404" s="57"/>
    </row>
    <row r="405" spans="2:4" x14ac:dyDescent="0.2">
      <c r="B405" s="46"/>
      <c r="C405" s="57"/>
    </row>
    <row r="406" spans="2:4" x14ac:dyDescent="0.2">
      <c r="B406" s="46"/>
      <c r="C406" s="57"/>
    </row>
    <row r="407" spans="2:4" x14ac:dyDescent="0.2">
      <c r="B407" s="46"/>
      <c r="C407" s="57"/>
    </row>
    <row r="408" spans="2:4" x14ac:dyDescent="0.2">
      <c r="B408" s="46"/>
      <c r="C408" s="57"/>
    </row>
    <row r="409" spans="2:4" x14ac:dyDescent="0.2">
      <c r="B409" s="46"/>
      <c r="C409" s="57"/>
    </row>
    <row r="410" spans="2:4" ht="13.5" thickBot="1" x14ac:dyDescent="0.25">
      <c r="B410" s="46"/>
      <c r="C410" s="57"/>
    </row>
    <row r="411" spans="2:4" ht="14.25" thickTop="1" thickBot="1" x14ac:dyDescent="0.25">
      <c r="B411" s="65"/>
      <c r="C411" s="66"/>
      <c r="D411" s="67">
        <f>SUM(C384:C410)</f>
        <v>0</v>
      </c>
    </row>
    <row r="412" spans="2:4" ht="13.5" thickTop="1" x14ac:dyDescent="0.2"/>
  </sheetData>
  <sheetProtection algorithmName="SHA-512" hashValue="gY1ODtUM1q/+RYAcAx8RVu0n3upFO2LQUMyIXZ+jnPyfmjSCg5m3Bl2RaV6t0TeGSiqx2im0g+v/6URXkMTt1A==" saltValue="fe30n2mAAMHgam3TQY8WKg==" spinCount="100000" sheet="1" objects="1" scenarios="1" selectLockedCells="1" selectUnlockedCells="1"/>
  <mergeCells count="3">
    <mergeCell ref="B2:C2"/>
    <mergeCell ref="E2:F2"/>
    <mergeCell ref="H2:I2"/>
  </mergeCells>
  <phoneticPr fontId="0" type="noConversion"/>
  <pageMargins left="0.75" right="0.75" top="1" bottom="1" header="0.5" footer="0.5"/>
  <pageSetup paperSize="9" scale="67" orientation="landscape" r:id="rId1"/>
  <headerFooter alignWithMargins="0"/>
  <rowBreaks count="4" manualBreakCount="4">
    <brk id="75" min="1" max="2" man="1"/>
    <brk id="140" min="1" max="2" man="1"/>
    <brk id="196" min="1" max="2" man="1"/>
    <brk id="251" min="1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8"/>
  <sheetViews>
    <sheetView workbookViewId="0">
      <selection activeCell="D44" sqref="D44"/>
    </sheetView>
  </sheetViews>
  <sheetFormatPr defaultRowHeight="12.75" x14ac:dyDescent="0.2"/>
  <cols>
    <col min="2" max="2" width="30.7109375" bestFit="1" customWidth="1"/>
    <col min="3" max="3" width="10.28515625" bestFit="1" customWidth="1"/>
    <col min="5" max="5" width="26.85546875" bestFit="1" customWidth="1"/>
    <col min="6" max="6" width="10.28515625" bestFit="1" customWidth="1"/>
  </cols>
  <sheetData>
    <row r="2" spans="2:6" ht="13.5" thickBot="1" x14ac:dyDescent="0.25"/>
    <row r="3" spans="2:6" ht="13.5" thickBot="1" x14ac:dyDescent="0.25">
      <c r="B3" s="80" t="s">
        <v>6</v>
      </c>
      <c r="C3" s="81"/>
      <c r="D3" s="22"/>
      <c r="E3" s="80" t="s">
        <v>7</v>
      </c>
      <c r="F3" s="81"/>
    </row>
    <row r="4" spans="2:6" x14ac:dyDescent="0.2">
      <c r="B4" s="21" t="s">
        <v>19</v>
      </c>
      <c r="C4" s="40">
        <f>25*16</f>
        <v>400</v>
      </c>
      <c r="D4" s="23"/>
      <c r="E4" s="21" t="s">
        <v>9</v>
      </c>
      <c r="F4" s="37">
        <v>572</v>
      </c>
    </row>
    <row r="5" spans="2:6" x14ac:dyDescent="0.2">
      <c r="B5" s="14" t="s">
        <v>21</v>
      </c>
      <c r="C5" s="26">
        <f>13*60</f>
        <v>780</v>
      </c>
      <c r="D5" s="23"/>
      <c r="E5" s="38" t="s">
        <v>11</v>
      </c>
      <c r="F5" s="30">
        <v>999.05</v>
      </c>
    </row>
    <row r="6" spans="2:6" x14ac:dyDescent="0.2">
      <c r="B6" s="14" t="s">
        <v>22</v>
      </c>
      <c r="C6" s="26">
        <v>500</v>
      </c>
      <c r="D6" s="23"/>
      <c r="E6" s="38" t="s">
        <v>32</v>
      </c>
      <c r="F6" s="30">
        <v>20</v>
      </c>
    </row>
    <row r="7" spans="2:6" x14ac:dyDescent="0.2">
      <c r="B7" s="14" t="s">
        <v>30</v>
      </c>
      <c r="C7" s="26">
        <v>72</v>
      </c>
      <c r="D7" s="23"/>
      <c r="E7" s="14" t="s">
        <v>12</v>
      </c>
      <c r="F7" s="28">
        <v>100</v>
      </c>
    </row>
    <row r="8" spans="2:6" x14ac:dyDescent="0.2">
      <c r="B8" s="14"/>
      <c r="C8" s="26"/>
      <c r="D8" s="23"/>
      <c r="E8" s="14" t="s">
        <v>36</v>
      </c>
      <c r="F8" s="28">
        <v>35</v>
      </c>
    </row>
    <row r="9" spans="2:6" x14ac:dyDescent="0.2">
      <c r="B9" s="14"/>
      <c r="C9" s="26"/>
      <c r="D9" s="23"/>
      <c r="E9" s="14" t="s">
        <v>309</v>
      </c>
      <c r="F9" s="28">
        <v>54</v>
      </c>
    </row>
    <row r="10" spans="2:6" x14ac:dyDescent="0.2">
      <c r="B10" s="14"/>
      <c r="C10" s="26"/>
      <c r="D10" s="23"/>
      <c r="E10" s="14"/>
      <c r="F10" s="28"/>
    </row>
    <row r="11" spans="2:6" x14ac:dyDescent="0.2">
      <c r="B11" s="14"/>
      <c r="C11" s="26"/>
      <c r="D11" s="23"/>
      <c r="E11" s="14"/>
      <c r="F11" s="28"/>
    </row>
    <row r="12" spans="2:6" x14ac:dyDescent="0.2">
      <c r="B12" s="14"/>
      <c r="C12" s="26"/>
      <c r="D12" s="23"/>
      <c r="E12" s="14"/>
      <c r="F12" s="28"/>
    </row>
    <row r="13" spans="2:6" x14ac:dyDescent="0.2">
      <c r="B13" s="14"/>
      <c r="C13" s="26"/>
      <c r="D13" s="23"/>
      <c r="E13" s="14"/>
      <c r="F13" s="28"/>
    </row>
    <row r="14" spans="2:6" ht="13.5" thickBot="1" x14ac:dyDescent="0.25">
      <c r="B14" s="15"/>
      <c r="C14" s="27"/>
      <c r="D14" s="23"/>
      <c r="E14" s="15" t="s">
        <v>10</v>
      </c>
      <c r="F14" s="29">
        <f>C15-F15</f>
        <v>-28.049999999999955</v>
      </c>
    </row>
    <row r="15" spans="2:6" ht="13.5" thickBot="1" x14ac:dyDescent="0.25">
      <c r="C15" s="39">
        <f>SUM(C4:C7)</f>
        <v>1752</v>
      </c>
      <c r="D15" s="23"/>
      <c r="F15" s="36">
        <f>SUM(F4:F13)</f>
        <v>1780.05</v>
      </c>
    </row>
    <row r="17" spans="5:7" x14ac:dyDescent="0.2">
      <c r="E17" t="s">
        <v>31</v>
      </c>
      <c r="F17" s="41">
        <v>444</v>
      </c>
      <c r="G17" s="41"/>
    </row>
    <row r="18" spans="5:7" x14ac:dyDescent="0.2">
      <c r="E18" t="s">
        <v>35</v>
      </c>
      <c r="F18" s="42">
        <f>572</f>
        <v>572</v>
      </c>
    </row>
  </sheetData>
  <sheetProtection algorithmName="SHA-512" hashValue="BzhVDwNN5OdZY1v1f1vT9KUjEi0KfcSfqIACoinSJMtMgLX2YfFcohIOJjYR/npyBc/kUdh/C9N34hVmu50Kuw==" saltValue="CNmYTTfxMZYVSiPK8yZF+g==" spinCount="100000" sheet="1" objects="1" scenarios="1" selectLockedCells="1" selectUnlockedCells="1"/>
  <mergeCells count="2">
    <mergeCell ref="B3:C3"/>
    <mergeCell ref="E3:F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2005</vt:lpstr>
      <vt:lpstr>Marathon 2005</vt:lpstr>
      <vt:lpstr>Rotterdam 2005</vt:lpstr>
      <vt:lpstr>'2005'!Print_Area</vt:lpstr>
      <vt:lpstr>'Marathon 2005'!Print_Area</vt:lpstr>
      <vt:lpstr>'Rotterdam 2005'!Print_Area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R&amp;ED</dc:creator>
  <cp:lastModifiedBy>Trevor Cook</cp:lastModifiedBy>
  <cp:lastPrinted>2006-01-24T13:59:13Z</cp:lastPrinted>
  <dcterms:created xsi:type="dcterms:W3CDTF">2000-07-19T10:20:00Z</dcterms:created>
  <dcterms:modified xsi:type="dcterms:W3CDTF">2015-02-14T16:59:26Z</dcterms:modified>
</cp:coreProperties>
</file>